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04" documentId="13_ncr:1_{F6CB121F-512D-4AA6-A0C1-0FB36C537598}" xr6:coauthVersionLast="47" xr6:coauthVersionMax="47" xr10:uidLastSave="{C166FAE2-EEDC-45BE-8EF5-6F296258D00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<sst xmlns="http://schemas.openxmlformats.org/spreadsheetml/2006/main" count="178604" uniqueCount="39085">
  <si>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</si>
  <si>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</si>
  <si>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</si>
  <si>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</si>
  <si>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</si>
  <si>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</si>
  <si>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</si>
  <si>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</si>
  <si>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</si>
  <si>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</si>
  <si>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</si>
  <si>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</si>
  <si>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</si>
  <si>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</si>
  <si>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</si>
  <si>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</si>
  <si>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</si>
  <si>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</si>
  <si>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</si>
  <si>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</si>
  <si>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</si>
  <si>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</si>
  <si>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</si>
  <si>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</si>
  <si>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</si>
  <si>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</si>
  <si>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</si>
  <si>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</si>
  <si>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</si>
  <si>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</si>
  <si>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</si>
  <si>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</si>
  <si>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</si>
  <si>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</si>
  <si>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</si>
  <si>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</si>
  <si>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</si>
  <si>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</si>
  <si>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</si>
  <si>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</si>
  <si>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</si>
  <si>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</si>
  <si>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</si>
  <si>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</si>
  <si>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</si>
  <si>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</si>
  <si>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</si>
  <si>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</si>
  <si>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</si>
  <si>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</si>
  <si>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</si>
  <si>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</si>
  <si>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</si>
  <si>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</si>
  <si>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</si>
  <si>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</si>
  <si>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</si>
  <si>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</si>
  <si>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</si>
  <si>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</si>
  <si>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</si>
  <si>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</si>
  <si>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</si>
  <si>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</si>
  <si>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</si>
  <si>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</si>
  <si>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</si>
  <si>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</si>
  <si>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</si>
  <si>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</si>
  <si>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</si>
  <si>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</si>
  <si>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</si>
  <si>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</si>
  <si>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</si>
  <si>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</si>
  <si>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</si>
  <si>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</si>
  <si>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</si>
  <si>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</si>
  <si>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</si>
  <si>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</si>
  <si>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</si>
  <si>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</si>
  <si>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</si>
  <si>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</si>
  <si>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</si>
  <si>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</si>
  <si>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</si>
  <si>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</si>
  <si>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</si>
  <si>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</si>
  <si>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</si>
  <si>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</si>
  <si>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</si>
  <si>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</si>
  <si>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</si>
  <si>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</si>
  <si>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</si>
  <si>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</si>
  <si>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</si>
  <si>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</si>
  <si>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</si>
  <si>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</si>
  <si>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</si>
  <si>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</si>
  <si>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</si>
  <si>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</si>
  <si>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</si>
  <si>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</si>
  <si>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</si>
  <si>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</si>
  <si>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</si>
  <si>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</si>
  <si>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</si>
  <si>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</si>
  <si>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</si>
  <si>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</si>
  <si>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</si>
  <si>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</si>
  <si>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</si>
  <si>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</si>
  <si>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</si>
  <si>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</si>
  <si>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</si>
  <si>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</si>
  <si>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</si>
  <si>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</si>
  <si>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</si>
  <si>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</si>
  <si>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</si>
  <si>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</si>
  <si>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</si>
  <si>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</si>
  <si>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</si>
  <si>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</si>
  <si>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</si>
  <si>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</si>
  <si>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</si>
  <si>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</si>
  <si>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</si>
  <si>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</si>
  <si>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</si>
  <si>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</si>
  <si>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</si>
  <si>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</si>
  <si>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</si>
  <si>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</si>
  <si>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</si>
  <si>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</si>
  <si>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</si>
  <si>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</si>
  <si>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</si>
  <si>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</si>
  <si>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</si>
  <si>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</si>
  <si>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</si>
  <si>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</si>
  <si>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</si>
  <si>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</si>
  <si>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</si>
  <si>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</si>
  <si>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</si>
  <si>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</si>
  <si>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</si>
  <si>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</si>
  <si>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</si>
  <si>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</si>
  <si>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</si>
  <si>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</si>
  <si>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</si>
  <si>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</si>
  <si>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</si>
  <si>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</si>
  <si>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</si>
  <si>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</si>
  <si>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</si>
  <si>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</si>
  <si>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</si>
  <si>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</si>
  <si>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</si>
  <si>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</si>
  <si>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</si>
  <si>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</si>
  <si>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</si>
  <si>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</si>
  <si>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</si>
  <si>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</si>
  <si>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</si>
  <si>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</si>
  <si>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</si>
  <si>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</si>
  <si>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</si>
  <si>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</si>
  <si>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</si>
  <si>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</si>
  <si>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</si>
  <si>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</si>
  <si>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</si>
  <si>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</si>
  <si>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</si>
  <si>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</si>
  <si>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</si>
  <si>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</si>
  <si>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</si>
  <si>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</si>
  <si>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</si>
  <si>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</si>
  <si>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</si>
  <si>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</si>
  <si>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</si>
  <si>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</si>
  <si>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</si>
  <si>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</si>
  <si>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</si>
  <si>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</si>
  <si>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</si>
  <si>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</si>
  <si>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</si>
  <si>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</si>
  <si>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</si>
  <si>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</si>
  <si>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</si>
  <si>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</si>
  <si>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</si>
  <si>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</si>
  <si>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</si>
  <si>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</si>
  <si>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</si>
  <si>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</si>
  <si>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</si>
  <si>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</si>
  <si>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</si>
  <si>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</si>
  <si>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</si>
  <si>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</si>
  <si>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</si>
  <si>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</si>
  <si>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</si>
  <si>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</si>
  <si>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</si>
  <si>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</si>
  <si>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</si>
  <si>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</si>
  <si>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</si>
  <si>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</si>
  <si>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</si>
  <si>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</si>
  <si>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</si>
  <si>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</si>
  <si>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</si>
  <si>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</si>
  <si>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</si>
  <si>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</si>
  <si>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</si>
  <si>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</si>
  <si>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</si>
  <si>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</si>
  <si>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</si>
  <si>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</si>
  <si>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</si>
  <si>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</si>
  <si>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</si>
  <si>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</si>
  <si>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</si>
  <si>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</si>
  <si>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</si>
  <si>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</si>
  <si>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</si>
  <si>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</si>
  <si>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</si>
  <si>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</si>
  <si>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</si>
  <si>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</si>
  <si>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</si>
  <si>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</si>
  <si>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</si>
  <si>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</si>
  <si>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</si>
  <si>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</si>
  <si>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</si>
  <si>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</si>
  <si>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</si>
  <si>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</si>
  <si>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</si>
  <si>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</si>
  <si>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</si>
  <si>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</si>
  <si>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</si>
  <si>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</si>
  <si>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</si>
  <si>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</si>
  <si>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</si>
  <si>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</si>
  <si>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</si>
  <si>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</si>
  <si>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</si>
  <si>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</si>
  <si>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</si>
  <si>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</si>
  <si>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</si>
  <si>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</si>
  <si>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</si>
  <si>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</si>
  <si>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</si>
  <si>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</si>
  <si>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</si>
  <si>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</si>
  <si>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</si>
  <si>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</si>
  <si>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</si>
  <si>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</si>
  <si>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</si>
  <si>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</si>
  <si>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</si>
  <si>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</si>
  <si>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</si>
  <si>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</si>
  <si>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</si>
  <si>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</si>
  <si>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</si>
  <si>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</si>
  <si>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</si>
  <si>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</si>
  <si>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</si>
  <si>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</si>
  <si>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</si>
  <si>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</si>
  <si>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</si>
  <si>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</si>
  <si>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</si>
  <si>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</si>
  <si>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</si>
  <si>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</si>
  <si>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</si>
  <si>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</si>
  <si>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</si>
  <si>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</si>
  <si>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</si>
  <si>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</si>
  <si>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</si>
  <si>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</si>
  <si>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</si>
  <si>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</si>
  <si>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</si>
  <si>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</si>
  <si>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</si>
  <si>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</si>
  <si>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</si>
  <si>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</si>
  <si>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</si>
  <si>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</si>
  <si>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</si>
  <si>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</si>
  <si>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</si>
  <si>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</si>
  <si>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</si>
  <si>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</si>
  <si>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</si>
  <si>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</si>
  <si>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</si>
  <si>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</si>
  <si>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</si>
  <si>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</si>
  <si>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</si>
  <si>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</si>
  <si>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</si>
  <si>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</si>
  <si>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</si>
  <si>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</si>
  <si>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</si>
  <si>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</si>
  <si>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</si>
  <si>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</si>
  <si>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</si>
  <si>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</si>
  <si>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</si>
  <si>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</si>
  <si>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</si>
  <si>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</si>
  <si>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</si>
  <si>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</si>
  <si>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</si>
  <si>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</si>
  <si>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</si>
  <si>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</si>
  <si>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</si>
  <si>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</si>
  <si>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</si>
  <si>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</si>
  <si>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</si>
  <si>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</si>
  <si>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</si>
  <si>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</si>
  <si>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</si>
  <si>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</si>
  <si>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</si>
  <si>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</si>
  <si>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</si>
  <si>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</si>
  <si>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</si>
  <si>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</si>
  <si>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</si>
  <si>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</si>
  <si>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</si>
  <si>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</si>
  <si>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</si>
  <si>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</si>
  <si>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</si>
  <si>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</si>
  <si>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</si>
  <si>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</si>
  <si>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</si>
  <si>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</si>
  <si>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</si>
  <si>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</si>
  <si>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</si>
  <si>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</si>
  <si>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</si>
  <si>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</si>
  <si>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</si>
  <si>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</si>
  <si>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</si>
  <si>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</si>
  <si>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</si>
  <si>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</si>
  <si>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</si>
  <si>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</si>
  <si>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</si>
  <si>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</si>
  <si>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</si>
  <si>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</si>
  <si>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</si>
  <si>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</si>
  <si>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</si>
  <si>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</si>
  <si>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</si>
  <si>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</si>
  <si>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</si>
  <si>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</si>
  <si>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</si>
  <si>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</si>
  <si>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</si>
  <si>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</si>
  <si>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</si>
  <si>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</si>
  <si>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</si>
  <si>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</si>
  <si>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</si>
  <si>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</si>
  <si>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</si>
  <si>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</si>
  <si>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</si>
  <si>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</si>
  <si>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</si>
  <si>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</si>
  <si>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</si>
  <si>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</si>
  <si>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</si>
  <si>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</si>
  <si>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</si>
  <si>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</si>
  <si>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</si>
  <si>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</si>
  <si>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</si>
  <si>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</si>
  <si>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</si>
  <si>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</si>
  <si>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</si>
  <si>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</si>
  <si>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</si>
  <si>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</si>
  <si>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</si>
  <si>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</si>
  <si>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</si>
  <si>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</si>
  <si>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</si>
  <si>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</si>
  <si>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</si>
  <si>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</si>
  <si>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</si>
  <si>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</si>
  <si>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</si>
  <si>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</si>
  <si>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</si>
  <si>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</si>
  <si>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</si>
  <si>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</si>
  <si>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</si>
  <si>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</si>
  <si>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</si>
  <si>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</si>
  <si>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</si>
  <si>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</si>
  <si>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</si>
  <si>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</si>
  <si>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</si>
  <si>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</si>
  <si>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</si>
  <si>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</si>
  <si>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</si>
  <si>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</si>
  <si>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</si>
  <si>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</si>
  <si>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</si>
  <si>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</si>
  <si>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</si>
  <si>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</si>
  <si>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</si>
  <si>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</si>
  <si>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</si>
  <si>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</si>
  <si>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</si>
  <si>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</si>
  <si>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</si>
  <si>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</si>
  <si>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</si>
  <si>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</si>
  <si>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</si>
  <si>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</si>
  <si>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</si>
  <si>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</si>
  <si>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</si>
  <si>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</si>
  <si>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</si>
  <si>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</si>
  <si>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</si>
  <si>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</si>
  <si>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</si>
  <si>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</si>
  <si>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</si>
  <si>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</si>
  <si>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</si>
  <si>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</si>
  <si>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</si>
  <si>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</si>
  <si>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</si>
  <si>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</si>
  <si>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</si>
  <si>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</si>
  <si>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</si>
  <si>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</si>
  <si>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</si>
  <si>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</si>
  <si>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</si>
  <si>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</si>
  <si>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</si>
  <si>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</si>
  <si>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</si>
  <si>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</si>
  <si>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</si>
  <si>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</si>
  <si>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</si>
  <si>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</si>
  <si>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</si>
  <si>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</si>
  <si>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</si>
  <si>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</si>
  <si>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</si>
  <si>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</si>
  <si>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</si>
  <si>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</si>
  <si>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</si>
  <si>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</si>
  <si>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</si>
  <si>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</si>
  <si>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</si>
  <si>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</si>
  <si>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</si>
  <si>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</si>
  <si>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</si>
  <si>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</si>
  <si>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</si>
  <si>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</si>
  <si>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</si>
  <si>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</si>
  <si>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</si>
  <si>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</si>
  <si>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</si>
  <si>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</si>
  <si>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</si>
  <si>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</si>
  <si>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</si>
  <si>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</si>
  <si>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</si>
  <si>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</si>
  <si>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</si>
  <si>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</si>
  <si>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</si>
  <si>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</si>
  <si>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</si>
  <si>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</si>
  <si>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</si>
  <si>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</si>
  <si>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</si>
  <si>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</si>
  <si>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</si>
  <si>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</si>
  <si>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</si>
  <si>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</si>
  <si>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</si>
  <si>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</si>
  <si>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</si>
  <si>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</si>
  <si>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</si>
  <si>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</si>
  <si>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</si>
  <si>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</si>
  <si>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</si>
  <si>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</si>
  <si>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</si>
  <si>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</si>
  <si>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</si>
  <si>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</si>
  <si>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</si>
  <si>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</si>
  <si>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</si>
  <si>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</si>
  <si>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</si>
  <si>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</si>
  <si>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</si>
  <si>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</si>
  <si>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</si>
  <si>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</si>
  <si>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</si>
  <si>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</si>
  <si>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</si>
  <si>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</si>
  <si>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</si>
  <si>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</si>
  <si>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</si>
  <si>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</si>
  <si>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</si>
  <si>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</si>
  <si>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</si>
  <si>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</si>
  <si>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</si>
  <si>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</si>
  <si>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</si>
  <si>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</si>
  <si>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</si>
  <si>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</si>
  <si>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</si>
  <si>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</si>
  <si>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</si>
  <si>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</si>
  <si>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</si>
  <si>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</si>
  <si>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</si>
  <si>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</si>
  <si>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</si>
  <si>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</si>
  <si>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</si>
  <si>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</si>
  <si>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</si>
  <si>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</si>
  <si>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</si>
  <si>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</si>
  <si>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</si>
  <si>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</si>
  <si>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</si>
  <si>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</si>
  <si>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</si>
  <si>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</si>
  <si>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</si>
  <si>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</si>
  <si>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</si>
  <si>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</si>
  <si>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</si>
  <si>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</si>
  <si>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</si>
  <si>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</si>
  <si>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</si>
  <si>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</si>
  <si>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</si>
  <si>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</si>
  <si>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</si>
  <si>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</si>
  <si>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</si>
  <si>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</si>
  <si>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</si>
  <si>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</si>
  <si>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</si>
  <si>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</si>
  <si>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</si>
  <si>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</si>
  <si>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</si>
  <si>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</si>
  <si>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</si>
  <si>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</si>
  <si>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</si>
  <si>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</si>
  <si>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</si>
  <si>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</si>
  <si>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</si>
  <si>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</si>
  <si>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</si>
  <si>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</si>
  <si>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</si>
  <si>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</si>
  <si>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</si>
  <si>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</si>
  <si>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</si>
  <si>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</si>
  <si>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</si>
  <si>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</si>
  <si>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</si>
  <si>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</si>
  <si>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</si>
  <si>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</si>
  <si>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</si>
  <si>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</si>
  <si>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</si>
  <si>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</si>
  <si>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</si>
  <si>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</si>
  <si>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</si>
  <si>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</si>
  <si>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</si>
  <si>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</si>
  <si>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</si>
  <si>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</si>
  <si>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</si>
  <si>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</si>
  <si>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</si>
  <si>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</si>
  <si>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</si>
  <si>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</si>
  <si>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</si>
  <si>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</si>
  <si>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</si>
  <si>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</si>
  <si>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</si>
  <si>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</si>
  <si>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</si>
  <si>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</si>
  <si>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</si>
  <si>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</si>
  <si>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</si>
  <si>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</si>
  <si>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</si>
  <si>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</si>
  <si>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</si>
  <si>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</si>
  <si>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</si>
  <si>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</si>
  <si>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</si>
  <si>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</si>
  <si>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</si>
  <si>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</si>
  <si>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</si>
  <si>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</si>
  <si>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</si>
  <si>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</si>
  <si>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</si>
  <si>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</si>
  <si>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</si>
  <si>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</si>
  <si>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</si>
  <si>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</si>
  <si>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</si>
  <si>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</si>
  <si>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</si>
  <si>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</si>
  <si>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</si>
  <si>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</si>
  <si>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</si>
  <si>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</si>
  <si>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</si>
  <si>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</si>
  <si>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</si>
  <si>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</si>
  <si>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</si>
  <si>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</si>
  <si>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</si>
  <si>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</si>
  <si>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</si>
  <si>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</si>
  <si>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</si>
  <si>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</si>
  <si>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</si>
  <si>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</si>
  <si>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</si>
  <si>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</si>
  <si>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</si>
  <si>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</si>
  <si>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</si>
  <si>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</si>
  <si>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</si>
  <si>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</si>
  <si>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</si>
  <si>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</si>
  <si>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</si>
  <si>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</si>
  <si>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</si>
  <si>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</si>
  <si>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</si>
  <si>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</si>
  <si>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</si>
  <si>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</si>
  <si>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</si>
  <si>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</si>
  <si>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</si>
  <si>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</si>
  <si>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</si>
  <si>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</si>
  <si>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</si>
  <si>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</si>
  <si>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</si>
  <si>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</si>
  <si>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</si>
  <si>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</si>
  <si>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</si>
  <si>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</si>
  <si>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</si>
  <si>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</si>
  <si>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</si>
  <si>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</si>
  <si>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</si>
  <si>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</si>
  <si>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</si>
  <si>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</si>
  <si>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</si>
  <si>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</si>
  <si>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</si>
  <si>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</si>
  <si>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</si>
  <si>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</si>
  <si>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</si>
  <si>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</si>
  <si>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</si>
  <si>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</si>
  <si>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</si>
  <si>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</si>
  <si>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</si>
  <si>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</si>
  <si>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</si>
  <si>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</si>
  <si>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</si>
  <si>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</si>
  <si>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</si>
  <si>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</si>
  <si>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</si>
  <si>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</si>
  <si>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</si>
  <si>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</si>
  <si>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</si>
  <si>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</si>
  <si>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</si>
  <si>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</si>
  <si>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</si>
  <si>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</si>
  <si>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</si>
  <si>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</si>
  <si>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</si>
  <si>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</si>
  <si>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</si>
  <si>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</si>
  <si>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</si>
  <si>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</si>
  <si>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</si>
  <si>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</si>
  <si>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</si>
  <si>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</si>
  <si>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</si>
  <si>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</si>
  <si>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</si>
  <si>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</si>
  <si>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</si>
  <si>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</si>
  <si>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</si>
  <si>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</si>
  <si>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</si>
  <si>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</si>
  <si>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</si>
  <si>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</si>
  <si>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</si>
  <si>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</si>
  <si>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</si>
  <si>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</si>
  <si>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</si>
  <si>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</si>
  <si>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</si>
  <si>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</si>
  <si>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</si>
  <si>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</si>
  <si>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</si>
  <si>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</si>
  <si>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</si>
  <si>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</si>
  <si>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</si>
  <si>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</si>
  <si>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</si>
  <si>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</si>
  <si>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</si>
  <si>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</si>
  <si>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</si>
  <si>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</si>
  <si>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</si>
  <si>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</si>
  <si>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</si>
  <si>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</si>
  <si>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</si>
  <si>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</si>
  <si>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</si>
  <si>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</si>
  <si>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</si>
  <si>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</si>
  <si>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</si>
  <si>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</si>
  <si>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</si>
  <si>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</si>
  <si>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</si>
  <si>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</si>
  <si>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</si>
  <si>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</si>
  <si>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</si>
  <si>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</si>
  <si>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</si>
  <si>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</si>
  <si>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</si>
  <si>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</si>
  <si>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</si>
  <si>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</si>
  <si>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</si>
  <si>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</si>
  <si>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</si>
  <si>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</si>
  <si>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</si>
  <si>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</si>
  <si>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</si>
  <si>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</si>
  <si>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</si>
  <si>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</si>
  <si>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</si>
  <si>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</si>
  <si>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</si>
  <si>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</si>
  <si>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</si>
  <si>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</si>
  <si>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</si>
  <si>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</si>
  <si>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</si>
  <si>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</si>
  <si>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</si>
  <si>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</si>
  <si>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</si>
  <si>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</si>
  <si>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</si>
  <si>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</si>
  <si>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</si>
  <si>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</si>
  <si>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</si>
  <si>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</si>
  <si>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</si>
  <si>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</si>
  <si>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</si>
  <si>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</si>
  <si>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</si>
  <si>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</si>
  <si>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</si>
  <si>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</si>
  <si>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</si>
  <si>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</si>
  <si>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</si>
  <si>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</si>
  <si>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</si>
  <si>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</si>
  <si>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</si>
  <si>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</si>
  <si>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</si>
  <si>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</si>
  <si>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</si>
  <si>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</si>
  <si>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</si>
  <si>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</si>
  <si>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</si>
  <si>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</si>
  <si>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</si>
  <si>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</si>
  <si>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</si>
  <si>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</si>
  <si>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</si>
  <si>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</si>
  <si>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</si>
  <si>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</si>
  <si>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</si>
  <si>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</si>
  <si>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</si>
  <si>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</si>
  <si>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</si>
  <si>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</si>
  <si>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</si>
  <si>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</si>
  <si>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</si>
  <si>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</si>
  <si>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</si>
  <si>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</si>
  <si>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</si>
  <si>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</si>
  <si>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</si>
  <si>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</si>
  <si>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</si>
  <si>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</si>
  <si>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</si>
  <si>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</si>
  <si>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</si>
  <si>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</si>
  <si>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</si>
  <si>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</si>
  <si>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</si>
  <si>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</si>
  <si>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</si>
  <si>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</si>
  <si>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</si>
  <si>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</si>
  <si>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</si>
  <si>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</si>
  <si>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</si>
  <si>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</si>
  <si>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</si>
  <si>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</si>
  <si>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</si>
  <si>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</si>
  <si>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</si>
  <si>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</si>
  <si>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</si>
  <si>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</si>
  <si>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</si>
  <si>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</si>
  <si>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</si>
  <si>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</si>
  <si>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</si>
  <si>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</si>
  <si>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</si>
  <si>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</si>
  <si>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</si>
  <si>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</si>
  <si>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</si>
  <si>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</si>
  <si>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</si>
  <si>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</si>
  <si>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</si>
  <si>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</si>
  <si>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</si>
  <si>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</si>
  <si>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</si>
  <si>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</si>
  <si>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</si>
  <si>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</si>
  <si>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</si>
  <si>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</si>
  <si>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</si>
  <si>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</si>
  <si>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</si>
  <si>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</si>
  <si>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</si>
  <si>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</si>
  <si>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</si>
  <si>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</si>
  <si>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</si>
  <si>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</si>
  <si>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</si>
  <si>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</si>
  <si>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</si>
  <si>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</si>
  <si>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</si>
  <si>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</si>
  <si>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</si>
  <si>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</si>
  <si>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</si>
  <si>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</si>
  <si>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</si>
  <si>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</si>
  <si>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</si>
  <si>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</si>
  <si>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</si>
  <si>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</si>
  <si>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</si>
  <si>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</si>
  <si>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</si>
  <si>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</si>
  <si>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</si>
  <si>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</si>
  <si>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</si>
  <si>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</si>
  <si>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</si>
  <si>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</si>
  <si>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</si>
  <si>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</si>
  <si>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</si>
  <si>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</si>
  <si>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</si>
  <si>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</si>
  <si>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</si>
  <si>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</si>
  <si>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</si>
  <si>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</si>
  <si>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</si>
  <si>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</si>
  <si>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</si>
  <si>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</si>
  <si>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</si>
  <si>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</si>
  <si>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</si>
  <si>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</si>
  <si>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</si>
  <si>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</si>
  <si>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</si>
  <si>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</si>
  <si>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</si>
  <si>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</si>
  <si>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</si>
  <si>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</si>
  <si>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</si>
  <si>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</si>
  <si>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</si>
  <si>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</si>
  <si>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</si>
  <si>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</si>
  <si>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</si>
  <si>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</si>
  <si>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</si>
  <si>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</si>
  <si>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</si>
  <si>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</si>
  <si>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</si>
  <si>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</si>
  <si>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</si>
  <si>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</si>
  <si>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</si>
  <si>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</si>
  <si>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</si>
  <si>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</si>
  <si>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</si>
  <si>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</si>
  <si>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</si>
  <si>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</si>
  <si>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</si>
  <si>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</si>
  <si>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</si>
  <si>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</si>
  <si>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</si>
  <si>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</si>
  <si>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</si>
  <si>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</si>
  <si>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</si>
  <si>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</si>
  <si>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</si>
  <si>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</si>
  <si>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</si>
  <si>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</si>
  <si>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</si>
  <si>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</si>
  <si>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</si>
  <si>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</si>
  <si>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</si>
  <si>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</si>
  <si>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</si>
  <si>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</si>
  <si>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</si>
  <si>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</si>
  <si>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</si>
  <si>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</si>
  <si>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</si>
  <si>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</si>
  <si>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</si>
  <si>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</si>
  <si>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</si>
  <si>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</si>
  <si>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</si>
  <si>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</si>
  <si>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</si>
  <si>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</si>
  <si>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</si>
  <si>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</si>
  <si>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</si>
  <si>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</si>
  <si>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</si>
  <si>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</si>
  <si>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</si>
  <si>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</si>
  <si>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</si>
  <si>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</si>
  <si>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</si>
  <si>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</si>
  <si>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</si>
  <si>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</si>
  <si>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</si>
  <si>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</si>
  <si>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</si>
  <si>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</si>
  <si>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</si>
  <si>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</si>
  <si>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</si>
  <si>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</si>
  <si>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</si>
  <si>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</si>
  <si>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</si>
  <si>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</si>
  <si>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</si>
  <si>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</si>
  <si>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</si>
  <si>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</si>
  <si>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</si>
  <si>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</si>
  <si>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</si>
  <si>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</si>
  <si>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</si>
  <si>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</si>
  <si>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</si>
  <si>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</si>
  <si>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</si>
  <si>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</si>
  <si>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</si>
  <si>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</si>
  <si>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</si>
  <si>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</si>
  <si>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</si>
  <si>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</si>
  <si>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</si>
  <si>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</si>
  <si>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</si>
  <si>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</si>
  <si>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</si>
  <si>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</si>
  <si>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</si>
  <si>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</si>
  <si>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</si>
  <si>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</si>
  <si>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</si>
  <si>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</si>
  <si>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</si>
  <si>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</si>
  <si>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</si>
  <si>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</si>
  <si>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</si>
  <si>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</si>
  <si>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</si>
  <si>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</si>
  <si>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</si>
  <si>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</si>
  <si>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</si>
  <si>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</si>
  <si>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</si>
  <si>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</si>
  <si>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</si>
  <si>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</si>
  <si>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</si>
  <si>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</si>
  <si>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</si>
  <si>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</si>
  <si>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</si>
  <si>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</si>
  <si>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</si>
  <si>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</si>
  <si>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</si>
  <si>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</si>
  <si>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</si>
  <si>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</si>
  <si>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</si>
  <si>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</si>
  <si>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</si>
  <si>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</si>
  <si>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</si>
  <si>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</si>
  <si>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</si>
  <si>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</si>
  <si>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</si>
  <si>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</si>
  <si>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</si>
  <si>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</si>
  <si>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</si>
  <si>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</si>
  <si>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</si>
  <si>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</si>
  <si>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</si>
  <si>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</si>
  <si>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</si>
  <si>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</si>
  <si>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</si>
  <si>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</si>
  <si>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</si>
  <si>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</si>
  <si>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</si>
  <si>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</si>
  <si>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</si>
  <si>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</si>
  <si>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</si>
  <si>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</si>
  <si>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</si>
  <si>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</si>
  <si>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</si>
  <si>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</si>
  <si>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</si>
  <si>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</si>
  <si>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</si>
  <si>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</si>
  <si>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</si>
  <si>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</si>
  <si>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</si>
  <si>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</si>
  <si>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</si>
  <si>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</si>
  <si>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</si>
  <si>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</si>
  <si>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</si>
  <si>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</si>
  <si>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</si>
  <si>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</si>
  <si>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</si>
  <si>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</si>
  <si>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</si>
  <si>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</si>
  <si>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</si>
  <si>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</si>
  <si>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</si>
  <si>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</si>
  <si>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</si>
  <si>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</si>
  <si>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</si>
  <si>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</si>
  <si>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</si>
  <si>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</si>
  <si>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</si>
  <si>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</si>
  <si>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</si>
  <si>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</si>
  <si>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</si>
  <si>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</si>
  <si>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</si>
  <si>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</si>
  <si>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</si>
  <si>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</si>
  <si>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</si>
  <si>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</si>
  <si>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</si>
  <si>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</si>
  <si>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</si>
  <si>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</si>
  <si>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</si>
  <si>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</si>
  <si>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</si>
  <si>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</si>
  <si>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</si>
  <si>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</si>
  <si>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</si>
  <si>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</si>
  <si>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</si>
  <si>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</si>
  <si>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</si>
  <si>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</si>
  <si>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</si>
  <si>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</si>
  <si>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</si>
  <si>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</si>
  <si>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</si>
  <si>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</si>
  <si>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</si>
  <si>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</si>
  <si>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</si>
  <si>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</si>
  <si>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</si>
  <si>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</si>
  <si>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</si>
  <si>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</si>
  <si>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</si>
  <si>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</si>
  <si>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</si>
  <si>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</si>
  <si>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</si>
  <si>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</si>
  <si>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</si>
  <si>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</si>
  <si>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</si>
  <si>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</si>
  <si>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</si>
  <si>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</si>
  <si>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</si>
  <si>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</si>
  <si>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</si>
  <si>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</si>
  <si>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</si>
  <si>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</si>
  <si>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</si>
  <si>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</si>
  <si>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</si>
  <si>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</si>
  <si>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</si>
  <si>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</si>
  <si>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</si>
  <si>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</si>
  <si>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</si>
  <si>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</si>
  <si>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</si>
  <si>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</si>
  <si>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</si>
  <si>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</si>
  <si>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</si>
  <si>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</si>
  <si>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</si>
  <si>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</si>
  <si>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</si>
  <si>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</si>
  <si>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</si>
  <si>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</si>
  <si>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</si>
  <si>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</si>
  <si>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</si>
  <si>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</si>
  <si>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</si>
  <si>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</si>
  <si>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</si>
  <si>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</si>
  <si>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</si>
  <si>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</si>
  <si>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</si>
  <si>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</si>
  <si>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</si>
  <si>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</si>
  <si>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</si>
  <si>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</si>
  <si>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</si>
  <si>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</si>
  <si>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</si>
  <si>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</si>
  <si>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</si>
  <si>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</si>
  <si>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</si>
  <si>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</si>
  <si>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</si>
  <si>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</si>
  <si>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</si>
  <si>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</si>
  <si>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</si>
  <si>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</si>
  <si>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</si>
  <si>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</si>
  <si>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</si>
  <si>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</si>
  <si>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</si>
  <si>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</si>
  <si>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</si>
  <si>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</si>
  <si>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</si>
  <si>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</si>
  <si>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</si>
  <si>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</si>
  <si>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</si>
  <si>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</si>
  <si>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</si>
  <si>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</si>
  <si>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</si>
  <si>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</si>
  <si>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</si>
  <si>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</si>
  <si>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</si>
  <si>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</si>
  <si>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</si>
  <si>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</si>
  <si>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</si>
  <si>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</si>
  <si>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</si>
  <si>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</si>
  <si>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</si>
  <si>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</si>
  <si>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</si>
  <si>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</si>
  <si>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</si>
  <si>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</si>
  <si>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</si>
  <si>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</si>
  <si>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</si>
  <si>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</si>
  <si>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</si>
  <si>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</si>
  <si>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</si>
  <si>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</si>
  <si>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</si>
  <si>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</si>
  <si>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</si>
  <si>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</si>
  <si>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</si>
  <si>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</si>
  <si>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</si>
  <si>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</si>
  <si>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</si>
  <si>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</si>
  <si>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</si>
  <si>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</si>
  <si>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</si>
  <si>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</si>
  <si>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</si>
  <si>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</si>
  <si>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</si>
  <si>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</si>
  <si>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</si>
  <si>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</si>
  <si>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</si>
  <si>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</si>
  <si>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</si>
  <si>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</si>
  <si>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</si>
  <si>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</si>
  <si>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</si>
  <si>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</si>
  <si>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</si>
  <si>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</si>
  <si>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</si>
  <si>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</si>
  <si>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</si>
  <si>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</si>
  <si>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</si>
  <si>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</si>
  <si>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</si>
  <si>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</si>
  <si>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</si>
  <si>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</si>
  <si>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</si>
  <si>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</si>
  <si>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</si>
  <si>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</si>
  <si>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</si>
  <si>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</si>
  <si>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</si>
  <si>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</si>
  <si>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</si>
  <si>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</si>
  <si>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</si>
  <si>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</si>
  <si>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</si>
  <si>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</si>
  <si>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</si>
  <si>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</si>
  <si>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</si>
  <si>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</si>
  <si>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</si>
  <si>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</si>
  <si>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</si>
  <si>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</si>
  <si>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</si>
  <si>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</si>
  <si>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</si>
  <si>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</si>
  <si>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</si>
  <si>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</si>
  <si>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</si>
  <si>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</si>
  <si>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</si>
  <si>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</si>
  <si>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</si>
  <si>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</si>
  <si>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</si>
  <si>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</si>
  <si>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</si>
  <si>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</si>
  <si>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</si>
  <si>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</si>
  <si>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</si>
  <si>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</si>
  <si>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</si>
  <si>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</si>
  <si>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</si>
  <si>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</si>
  <si>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</si>
  <si>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</si>
  <si>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</si>
  <si>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</si>
  <si>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</si>
  <si>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</si>
  <si>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</si>
  <si>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</si>
  <si>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</si>
  <si>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</si>
  <si>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</si>
  <si>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</si>
  <si>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</si>
  <si>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</si>
  <si>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</si>
  <si>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</si>
  <si>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</si>
  <si>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</si>
  <si>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</si>
  <si>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</si>
  <si>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</si>
  <si>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</si>
  <si>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</si>
  <si>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</si>
  <si>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</si>
  <si>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</si>
  <si>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</si>
  <si>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</si>
  <si>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</si>
  <si>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</si>
  <si>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</si>
  <si>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</si>
  <si>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</si>
  <si>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</si>
  <si>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</si>
  <si>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</si>
  <si>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</si>
  <si>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</si>
  <si>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</si>
  <si>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</si>
  <si>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</si>
  <si>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</si>
  <si>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</si>
  <si>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</si>
  <si>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</si>
  <si>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</si>
  <si>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</si>
  <si>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</si>
  <si>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</si>
  <si>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</si>
  <si>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</si>
  <si>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</si>
  <si>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</si>
  <si>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</si>
  <si>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</si>
  <si>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</si>
  <si>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</si>
  <si>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</si>
  <si>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</si>
  <si>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</si>
  <si>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</si>
  <si>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</si>
  <si>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</si>
  <si>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</si>
  <si>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</si>
  <si>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</si>
  <si>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</si>
  <si>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</si>
  <si>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</si>
  <si>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</si>
  <si>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</si>
  <si>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</si>
  <si>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</si>
  <si>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</si>
  <si>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</si>
  <si>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</si>
  <si>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</si>
  <si>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</si>
  <si>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</si>
  <si>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</si>
  <si>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</si>
  <si>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</si>
  <si>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</si>
  <si>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</si>
  <si>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</si>
  <si>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</si>
  <si>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</si>
  <si>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</si>
  <si>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</si>
  <si>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</si>
  <si>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</si>
  <si>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</si>
  <si>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</si>
  <si>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</si>
  <si>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</si>
  <si>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</si>
  <si>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</si>
  <si>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</si>
  <si>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</si>
  <si>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</si>
  <si>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</si>
  <si>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</si>
  <si>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</si>
  <si>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</si>
  <si>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</si>
  <si>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</si>
  <si>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</si>
  <si>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</si>
  <si>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</si>
  <si>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</si>
  <si>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</si>
  <si>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</si>
  <si>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</si>
  <si>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</si>
  <si>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</si>
  <si>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</si>
  <si>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</si>
  <si>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</si>
  <si>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</si>
  <si>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</si>
  <si>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</si>
  <si>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</si>
  <si>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</si>
  <si>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</si>
  <si>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</si>
  <si>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</si>
  <si>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</si>
  <si>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</si>
  <si>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</si>
  <si>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</si>
  <si>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</si>
  <si>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</si>
  <si>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</si>
  <si>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</si>
  <si>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</si>
  <si>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</si>
  <si>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</si>
  <si>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</si>
  <si>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</si>
  <si>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</si>
  <si>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</si>
  <si>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</si>
  <si>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</si>
  <si>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</si>
  <si>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</si>
  <si>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</si>
  <si>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</si>
  <si>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</si>
  <si>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</si>
  <si>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</si>
  <si>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</si>
  <si>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</si>
  <si>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</si>
  <si>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</si>
  <si>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</si>
  <si>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</si>
  <si>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</si>
  <si>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</si>
  <si>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</si>
  <si>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</si>
  <si>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</si>
  <si>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</si>
  <si>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</si>
  <si>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</si>
  <si>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</si>
  <si>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</si>
  <si>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</si>
  <si>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</si>
  <si>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</si>
  <si>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</si>
  <si>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</si>
  <si>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</si>
  <si>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</si>
  <si>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</si>
  <si>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</si>
  <si>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</si>
  <si>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</si>
  <si>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</si>
  <si>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</si>
  <si>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</si>
  <si>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</si>
  <si>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</si>
  <si>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</si>
  <si>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</si>
  <si>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</si>
  <si>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</si>
  <si>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</si>
  <si>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</si>
  <si>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</si>
  <si>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</si>
  <si>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</si>
  <si>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</si>
  <si>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</si>
  <si>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</si>
  <si>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</si>
  <si>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</si>
  <si>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</si>
  <si>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</si>
  <si>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</si>
  <si>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</si>
  <si>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</si>
  <si>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</si>
  <si>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</si>
  <si>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</si>
  <si>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</si>
  <si>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</si>
  <si>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</si>
  <si>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</si>
  <si>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</si>
  <si>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</si>
  <si>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</si>
  <si>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</si>
  <si>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</si>
  <si>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</si>
  <si>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</si>
  <si>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</si>
  <si>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</si>
  <si>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</si>
  <si>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</si>
  <si>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</si>
  <si>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</si>
  <si>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</si>
  <si>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</si>
  <si>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</si>
  <si>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</si>
  <si>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</si>
  <si>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</si>
  <si>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</si>
  <si>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</si>
  <si>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</si>
  <si>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</si>
  <si>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</si>
  <si>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</si>
  <si>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</si>
  <si>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</si>
  <si>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</si>
  <si>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</si>
  <si>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</si>
  <si>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</si>
  <si>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</si>
  <si>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</si>
  <si>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</si>
  <si>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</si>
  <si>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</si>
  <si>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</si>
  <si>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</si>
  <si>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</si>
  <si>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</si>
  <si>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</si>
  <si>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</si>
  <si>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</si>
  <si>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</si>
  <si>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</si>
  <si>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</si>
  <si>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</si>
  <si>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</si>
  <si>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</si>
  <si>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</si>
  <si>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</si>
  <si>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</si>
  <si>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</si>
  <si>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</si>
  <si>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</si>
  <si>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</si>
  <si>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</si>
  <si>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</si>
  <si>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</si>
  <si>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</si>
  <si>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</si>
  <si>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</si>
  <si>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</si>
  <si>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</si>
  <si>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</si>
  <si>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</si>
  <si>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</si>
  <si>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</si>
  <si>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</si>
  <si>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</si>
  <si>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</si>
  <si>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</si>
  <si>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</si>
  <si>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</si>
  <si>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</si>
  <si>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</si>
  <si>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</si>
  <si>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</si>
  <si>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</si>
  <si>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</si>
  <si>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</si>
  <si>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</si>
  <si>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</si>
  <si>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</si>
  <si>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</si>
  <si>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</si>
  <si>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</si>
  <si>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</si>
  <si>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</si>
  <si>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</si>
  <si>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</si>
  <si>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</si>
  <si>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</si>
  <si>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</si>
  <si>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</si>
  <si>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</si>
  <si>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</si>
  <si>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</si>
  <si>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</si>
  <si>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</si>
  <si>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</si>
  <si>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</si>
  <si>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</si>
  <si>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</si>
  <si>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</si>
  <si>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</si>
  <si>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</si>
  <si>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</si>
  <si>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</si>
  <si>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</si>
  <si>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</si>
  <si>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</si>
  <si>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</si>
  <si>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</si>
  <si>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</si>
  <si>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</si>
  <si>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</si>
  <si>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</si>
  <si>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</si>
  <si>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</si>
  <si>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</si>
  <si>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</si>
  <si>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</si>
  <si>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</si>
  <si>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</si>
  <si>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</si>
  <si>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</si>
  <si>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</si>
  <si>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</si>
  <si>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</si>
  <si>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</si>
  <si>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</si>
  <si>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</si>
  <si>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</si>
  <si>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</si>
  <si>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</si>
  <si>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</si>
  <si>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</si>
  <si>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</si>
  <si>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</si>
  <si>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</si>
  <si>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</si>
  <si>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</si>
  <si>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</si>
  <si>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</si>
  <si>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</si>
  <si>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</si>
  <si>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</si>
  <si>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</si>
  <si>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</si>
  <si>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</si>
  <si>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</si>
  <si>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</si>
  <si>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</si>
  <si>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</si>
  <si>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</si>
  <si>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</si>
  <si>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</si>
  <si>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</si>
  <si>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</si>
  <si>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</si>
  <si>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</si>
  <si>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</si>
  <si>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</si>
  <si>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</si>
  <si>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</si>
  <si>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</si>
  <si>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</si>
  <si>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</si>
  <si>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</si>
  <si>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</si>
  <si>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</si>
  <si>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</si>
  <si>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</si>
  <si>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</si>
  <si>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</si>
  <si>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</si>
  <si>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</si>
  <si>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</si>
  <si>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</si>
  <si>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</si>
  <si>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</si>
  <si>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</si>
  <si>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</si>
  <si>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</si>
  <si>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</si>
  <si>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</si>
  <si>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</si>
  <si>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</si>
  <si>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</si>
  <si>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</si>
  <si>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</si>
  <si>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</si>
  <si>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</si>
  <si>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</si>
  <si>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</si>
  <si>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</si>
  <si>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</si>
  <si>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</si>
  <si>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</si>
  <si>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</si>
  <si>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</si>
  <si>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</si>
  <si>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</si>
  <si>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</si>
  <si>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</si>
  <si>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</si>
  <si>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</si>
  <si>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</si>
  <si>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</si>
  <si>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</si>
  <si>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</si>
  <si>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</si>
  <si>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</si>
  <si>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</si>
  <si>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</si>
  <si>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</si>
  <si>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</si>
  <si>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</si>
  <si>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</si>
  <si>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</si>
  <si>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</si>
  <si>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</si>
  <si>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</si>
  <si>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</si>
  <si>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</si>
  <si>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</si>
  <si>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</si>
  <si>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</si>
  <si>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</si>
  <si>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</si>
  <si>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</si>
  <si>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</si>
  <si>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</si>
  <si>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</si>
  <si>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</si>
  <si>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</si>
  <si>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</si>
  <si>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</si>
  <si>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</si>
  <si>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</si>
  <si>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</si>
  <si>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</si>
  <si>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</si>
  <si>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</si>
  <si>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</si>
  <si>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</si>
  <si>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</si>
  <si>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</si>
  <si>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</si>
  <si>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</si>
  <si>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</si>
  <si>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</si>
  <si>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</si>
  <si>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</si>
  <si>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</si>
  <si>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</si>
  <si>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</si>
  <si>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</si>
  <si>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</si>
  <si>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</si>
  <si>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</si>
  <si>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</si>
  <si>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</si>
  <si>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</si>
  <si>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</si>
  <si>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</si>
  <si>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</si>
  <si>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</si>
  <si>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</si>
  <si>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</si>
  <si>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</si>
  <si>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</si>
  <si>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</si>
  <si>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</si>
  <si>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</si>
  <si>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</si>
  <si>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</si>
  <si>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</si>
  <si>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</si>
  <si>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</si>
  <si>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</si>
  <si>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</si>
  <si>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</si>
  <si>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</si>
  <si>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</si>
  <si>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</si>
  <si>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</si>
  <si>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</si>
  <si>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</si>
  <si>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</si>
  <si>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</si>
  <si>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</si>
  <si>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</si>
  <si>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</si>
  <si>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</si>
  <si>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</si>
  <si>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</si>
  <si>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</si>
  <si>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</si>
  <si>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</si>
  <si>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</si>
  <si>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</si>
  <si>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</si>
  <si>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</si>
  <si>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</si>
  <si>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</si>
  <si>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</si>
  <si>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</si>
  <si>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</si>
  <si>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</si>
  <si>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</si>
  <si>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</si>
  <si>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</si>
  <si>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</si>
  <si>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</si>
  <si>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</si>
  <si>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</si>
  <si>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</si>
  <si>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</si>
  <si>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</si>
  <si>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</si>
  <si>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</si>
  <si>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</si>
  <si>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</si>
  <si>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</si>
  <si>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</si>
  <si>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</si>
  <si>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</si>
  <si>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</si>
  <si>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</si>
  <si>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</si>
  <si>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</si>
  <si>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</si>
  <si>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</si>
  <si>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</si>
  <si>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</si>
  <si>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</si>
  <si>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</si>
  <si>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</si>
  <si>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</si>
  <si>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</si>
  <si>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</si>
  <si>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</si>
  <si>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</si>
  <si>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</si>
  <si>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</si>
  <si>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</si>
  <si>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</si>
  <si>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</si>
  <si>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</si>
  <si>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</si>
  <si>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</si>
  <si>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</si>
  <si>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</si>
  <si>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</si>
  <si>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</si>
  <si>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</si>
  <si>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</si>
  <si>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</si>
  <si>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</si>
  <si>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</si>
  <si>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</si>
  <si>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</si>
  <si>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</si>
  <si>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</si>
  <si>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</si>
  <si>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</si>
  <si>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</si>
  <si>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</si>
  <si>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</si>
  <si>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</si>
  <si>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</si>
  <si>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</si>
  <si>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</si>
  <si>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</si>
  <si>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</si>
  <si>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</si>
  <si>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</si>
  <si>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</si>
  <si>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</si>
  <si>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</si>
  <si>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</si>
  <si>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</si>
  <si>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</si>
  <si>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</si>
  <si>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</si>
  <si>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</si>
  <si>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</si>
  <si>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</si>
  <si>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</si>
  <si>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</si>
  <si>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</si>
  <si>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</si>
  <si>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</si>
  <si>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</si>
  <si>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</si>
  <si>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</si>
  <si>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</si>
  <si>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</si>
  <si>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</si>
  <si>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</si>
  <si>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</si>
  <si>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</si>
  <si>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</si>
  <si>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</si>
  <si>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</si>
  <si>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</si>
  <si>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</si>
  <si>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</si>
  <si>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</si>
  <si>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</si>
  <si>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</si>
  <si>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</si>
  <si>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</si>
  <si>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</si>
  <si>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</si>
  <si>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</si>
  <si>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</si>
  <si>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</si>
  <si>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</si>
  <si>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</si>
  <si>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</si>
  <si>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</si>
  <si>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</si>
  <si>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</si>
  <si>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</si>
  <si>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</si>
  <si>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</si>
  <si>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</si>
  <si>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</si>
  <si>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</si>
  <si>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</si>
  <si>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</si>
  <si>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</si>
  <si>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</si>
  <si>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</si>
  <si>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</si>
  <si>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</si>
  <si>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</si>
  <si>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</si>
  <si>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</si>
  <si>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</si>
  <si>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</si>
  <si>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</si>
  <si>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</si>
  <si>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</si>
  <si>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</si>
  <si>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</si>
  <si>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</si>
  <si>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</si>
  <si>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</si>
  <si>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</si>
  <si>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</si>
  <si>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</si>
  <si>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</si>
  <si>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</si>
  <si>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</si>
  <si>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</si>
  <si>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</si>
  <si>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</si>
  <si>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</si>
  <si>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</si>
  <si>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</si>
  <si>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</si>
  <si>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</si>
  <si>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</si>
  <si>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</si>
  <si>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</si>
  <si>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</si>
  <si>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</si>
  <si>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</si>
  <si>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</si>
  <si>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</si>
  <si>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</si>
  <si>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</si>
  <si>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</si>
  <si>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</si>
  <si>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</si>
  <si>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</si>
  <si>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</si>
  <si>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</si>
  <si>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</si>
  <si>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</si>
  <si>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</si>
  <si>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</si>
  <si>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</si>
  <si>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</si>
  <si>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</si>
  <si>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</si>
  <si>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</si>
  <si>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</si>
  <si>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</si>
  <si>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</si>
  <si>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</si>
  <si>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</si>
  <si>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</si>
  <si>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</si>
  <si>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</si>
  <si>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</si>
  <si>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</si>
  <si>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</si>
  <si>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</si>
  <si>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</si>
  <si>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</si>
  <si>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</si>
  <si>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</si>
  <si>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</si>
  <si>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</si>
  <si>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</si>
  <si>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</si>
  <si>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</si>
  <si>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</si>
  <si>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</si>
  <si>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</si>
  <si>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</si>
  <si>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</si>
  <si>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</si>
  <si>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</si>
  <si>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</si>
  <si>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</si>
  <si>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</si>
  <si>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</si>
  <si>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</si>
  <si>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</si>
  <si>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</si>
  <si>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</si>
  <si>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</si>
  <si>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</si>
  <si>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</si>
  <si>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</si>
  <si>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</si>
  <si>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</si>
  <si>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</si>
  <si>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</si>
  <si>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</si>
  <si>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</si>
  <si>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</si>
  <si>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</si>
  <si>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</si>
  <si>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</si>
  <si>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</si>
  <si>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</si>
  <si>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</si>
  <si>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</si>
  <si>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</si>
  <si>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</si>
  <si>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</si>
  <si>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</si>
  <si>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</si>
  <si>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</si>
  <si>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</si>
  <si>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</si>
  <si>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</si>
  <si>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</si>
  <si>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</si>
  <si>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</si>
  <si>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</si>
  <si>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</si>
  <si>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</si>
  <si>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</si>
  <si>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</si>
  <si>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</si>
  <si>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</si>
  <si>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</si>
  <si>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</si>
  <si>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</si>
  <si>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</si>
  <si>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</si>
  <si>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</si>
  <si>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</si>
  <si>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</si>
  <si>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</si>
  <si>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</si>
  <si>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</si>
  <si>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</si>
  <si>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</si>
  <si>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</si>
  <si>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</si>
  <si>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</si>
  <si>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</si>
  <si>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</si>
  <si>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</si>
  <si>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</si>
  <si>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</si>
  <si>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</si>
  <si>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</si>
  <si>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</si>
  <si>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</si>
  <si>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</si>
  <si>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</si>
  <si>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</si>
  <si>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</si>
  <si>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</si>
  <si>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</si>
  <si>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</si>
  <si>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</si>
  <si>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</si>
  <si>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</si>
  <si>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</si>
  <si>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</si>
  <si>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</si>
  <si>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</si>
  <si>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</si>
  <si>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</si>
  <si>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</si>
  <si>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</si>
  <si>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</si>
  <si>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</si>
  <si>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</si>
  <si>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</si>
  <si>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</si>
  <si>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</si>
  <si>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</si>
  <si>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</si>
  <si>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</si>
  <si>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</si>
  <si>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</si>
  <si>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</si>
  <si>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</si>
  <si>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</si>
  <si>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</si>
  <si>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</si>
  <si>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</si>
  <si>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</si>
  <si>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</si>
  <si>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</si>
  <si>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</si>
  <si>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</si>
  <si>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</si>
  <si>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</si>
  <si>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</si>
  <si>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</si>
  <si>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</si>
  <si>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</si>
  <si>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</si>
  <si>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</si>
  <si>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</si>
  <si>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</si>
  <si>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</si>
  <si>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</si>
  <si>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</si>
  <si>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</si>
  <si>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</si>
  <si>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</si>
  <si>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</si>
  <si>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</si>
  <si>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</si>
  <si>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</si>
  <si>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</si>
  <si>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</si>
  <si>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</si>
  <si>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</si>
  <si>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</si>
  <si>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</si>
  <si>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</si>
  <si>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</si>
  <si>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</si>
  <si>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</si>
  <si>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</si>
  <si>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</si>
  <si>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</si>
  <si>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</si>
  <si>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</si>
  <si>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</si>
  <si>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</si>
  <si>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</si>
  <si>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</si>
  <si>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</si>
  <si>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</si>
  <si>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</si>
  <si>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</si>
  <si>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</si>
  <si>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</si>
  <si>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</si>
  <si>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</si>
  <si>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</si>
  <si>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</si>
  <si>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</si>
  <si>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</si>
  <si>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</si>
  <si>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</si>
  <si>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</si>
  <si>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</si>
  <si>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</si>
  <si>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</si>
  <si>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</si>
  <si>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</si>
  <si>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</si>
  <si>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</si>
  <si>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</si>
  <si>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</si>
  <si>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</si>
  <si>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</si>
  <si>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</si>
  <si>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</si>
  <si>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</si>
  <si>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</si>
  <si>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</si>
  <si>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</si>
  <si>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</si>
  <si>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</si>
  <si>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</si>
  <si>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</si>
  <si>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</si>
  <si>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</si>
  <si>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</si>
  <si>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</si>
  <si>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</si>
  <si>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</si>
  <si>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</si>
  <si>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</si>
  <si>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</si>
  <si>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</si>
  <si>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</si>
  <si>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</si>
  <si>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</si>
  <si>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</si>
  <si>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</si>
  <si>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</si>
  <si>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</si>
  <si>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</si>
  <si>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</si>
  <si>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</si>
  <si>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</si>
  <si>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</si>
  <si>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</si>
  <si>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</si>
  <si>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</si>
  <si>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</si>
  <si>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</si>
  <si>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</si>
  <si>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</si>
  <si>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</si>
  <si>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</si>
  <si>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</si>
  <si>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</si>
  <si>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</si>
  <si>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</si>
  <si>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</si>
  <si>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</si>
  <si>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</si>
  <si>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</si>
  <si>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</si>
  <si>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</si>
  <si>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</si>
  <si>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</si>
  <si>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</si>
  <si>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</si>
  <si>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</si>
  <si>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</si>
  <si>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</si>
  <si>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</si>
  <si>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</si>
  <si>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</si>
  <si>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</si>
  <si>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</si>
  <si>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</si>
  <si>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</si>
  <si>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</si>
  <si>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</si>
  <si>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</si>
  <si>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</si>
  <si>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</si>
  <si>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</si>
  <si>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</si>
  <si>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</si>
  <si>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</si>
  <si>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</si>
  <si>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</si>
  <si>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</si>
  <si>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</si>
  <si>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</si>
  <si>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</si>
  <si>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</si>
  <si>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</si>
  <si>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</si>
  <si>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</si>
  <si>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</si>
  <si>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</si>
  <si>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</si>
  <si>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</si>
  <si>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</si>
  <si>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</si>
  <si>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</si>
  <si>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</si>
  <si>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</si>
  <si>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</si>
  <si>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</si>
  <si>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</si>
  <si>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</si>
  <si>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</si>
  <si>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</si>
  <si>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</si>
  <si>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</si>
  <si>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</si>
  <si>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</si>
  <si>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</si>
  <si>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</si>
  <si>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</si>
  <si>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</si>
  <si>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</si>
  <si>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</si>
  <si>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</si>
  <si>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</si>
  <si>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</si>
  <si>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</si>
  <si>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</si>
  <si>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</si>
  <si>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</si>
  <si>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</si>
  <si>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</si>
  <si>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</si>
  <si>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</si>
  <si>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</si>
  <si>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</si>
  <si>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</si>
  <si>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</si>
  <si>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</si>
  <si>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</si>
  <si>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</si>
  <si>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</si>
  <si>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</si>
  <si>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</si>
  <si>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</si>
  <si>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</si>
  <si>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</si>
  <si>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</si>
  <si>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</si>
  <si>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</si>
  <si>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</si>
  <si>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</si>
  <si>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</si>
  <si>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</si>
  <si>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</si>
  <si>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</si>
  <si>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</si>
  <si>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</si>
  <si>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</si>
  <si>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</si>
  <si>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</si>
  <si>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</si>
  <si>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</si>
  <si>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</si>
  <si>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</si>
  <si>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</si>
  <si>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</si>
  <si>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</si>
  <si>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</si>
  <si>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</si>
  <si>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</si>
  <si>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</si>
  <si>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</si>
  <si>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</si>
  <si>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</si>
  <si>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</si>
  <si>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</si>
  <si>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</si>
  <si>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</si>
  <si>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</si>
  <si>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</si>
  <si>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</si>
  <si>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</si>
  <si>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</si>
  <si>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</si>
  <si>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</si>
  <si>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</si>
  <si>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</si>
  <si>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</si>
  <si>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</si>
  <si>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</si>
  <si>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</si>
  <si>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</si>
  <si>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</si>
  <si>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</si>
  <si>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</si>
  <si>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</si>
  <si>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</si>
  <si>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</si>
  <si>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</si>
  <si>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</si>
  <si>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</si>
  <si>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</si>
  <si>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</si>
  <si>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</si>
  <si>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</si>
  <si>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</si>
  <si>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</si>
  <si>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</si>
  <si>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</si>
  <si>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</si>
  <si>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</si>
  <si>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</si>
  <si>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</si>
  <si>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</si>
  <si>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</si>
  <si>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</si>
  <si>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</si>
  <si>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</si>
  <si>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</si>
  <si>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</si>
  <si>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</si>
  <si>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</si>
  <si>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</si>
  <si>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</si>
  <si>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</si>
  <si>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</si>
  <si>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</si>
  <si>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</si>
  <si>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</si>
  <si>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</si>
  <si>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</si>
  <si>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</si>
  <si>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</si>
  <si>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</si>
  <si>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</si>
  <si>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</si>
  <si>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</si>
  <si>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</si>
  <si>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</si>
  <si>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</si>
  <si>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</si>
  <si>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</si>
  <si>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</si>
  <si>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</si>
  <si>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</si>
  <si>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</si>
  <si>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</si>
  <si>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</si>
  <si>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</si>
  <si>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</si>
  <si>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</si>
  <si>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</si>
  <si>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</si>
  <si>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</si>
  <si>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</si>
  <si>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</si>
  <si>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</si>
  <si>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</si>
  <si>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</si>
  <si>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</si>
  <si>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</si>
  <si>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</si>
  <si>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</si>
  <si>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</si>
  <si>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</si>
  <si>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</si>
  <si>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</si>
  <si>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</si>
  <si>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</si>
  <si>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</si>
  <si>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</si>
  <si>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</si>
  <si>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</si>
  <si>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</si>
  <si>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</si>
  <si>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</si>
  <si>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</si>
  <si>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</si>
  <si>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</si>
  <si>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</si>
  <si>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</si>
  <si>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</si>
  <si>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</si>
  <si>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</si>
  <si>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</si>
  <si>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</si>
  <si>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</si>
  <si>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</si>
  <si>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</si>
  <si>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</si>
  <si>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</si>
  <si>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</si>
  <si>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</si>
  <si>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</si>
  <si>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</si>
  <si>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</si>
  <si>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</si>
  <si>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</si>
  <si>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</si>
  <si>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</si>
  <si>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</si>
  <si>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</si>
  <si>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</si>
  <si>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</si>
  <si>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</si>
  <si>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</si>
  <si>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</si>
  <si>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</si>
  <si>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</si>
  <si>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</si>
  <si>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</si>
  <si>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</si>
  <si>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</si>
  <si>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</si>
  <si>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</si>
  <si>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</si>
  <si>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</si>
  <si>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</si>
  <si>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</si>
  <si>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</si>
  <si>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</si>
  <si>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</si>
  <si>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</si>
  <si>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</si>
  <si>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</si>
  <si>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</si>
  <si>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</si>
  <si>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</si>
  <si>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</si>
  <si>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</si>
  <si>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</si>
  <si>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</si>
  <si>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</si>
  <si>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</si>
  <si>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</si>
  <si>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</si>
  <si>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</si>
  <si>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</si>
  <si>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</si>
  <si>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</si>
  <si>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</si>
  <si>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</si>
  <si>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</si>
  <si>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</si>
  <si>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</si>
  <si>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</si>
  <si>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</si>
  <si>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</si>
  <si>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</si>
  <si>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</si>
  <si>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</si>
  <si>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</si>
  <si>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</si>
  <si>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</si>
  <si>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</si>
  <si>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</si>
  <si>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</si>
  <si>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</si>
  <si>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</si>
  <si>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</si>
  <si>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</si>
  <si>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</si>
  <si>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</si>
  <si>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</si>
  <si>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</si>
  <si>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</si>
  <si>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</si>
  <si>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</si>
  <si>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</si>
  <si>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</si>
  <si>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</si>
  <si>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</si>
  <si>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</si>
  <si>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</si>
  <si>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</si>
  <si>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</si>
  <si>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</si>
  <si>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</si>
  <si>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</si>
  <si>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</si>
  <si>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</si>
  <si>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</si>
  <si>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</si>
  <si>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</si>
  <si>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</si>
  <si>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</si>
  <si>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</si>
  <si>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</si>
  <si>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</si>
  <si>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</si>
  <si>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</si>
  <si>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</si>
  <si>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</si>
  <si>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</si>
  <si>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</si>
  <si>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</si>
  <si>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</si>
  <si>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</si>
  <si>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</si>
  <si>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</si>
  <si>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</si>
  <si>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</si>
  <si>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</si>
  <si>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</si>
  <si>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</si>
  <si>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</si>
  <si>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</si>
  <si>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</si>
  <si>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</si>
  <si>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</si>
  <si>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</si>
  <si>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</si>
  <si>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</si>
  <si>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</si>
  <si>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</si>
  <si>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</si>
  <si>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</si>
  <si>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</si>
  <si>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</si>
  <si>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</si>
  <si>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</si>
  <si>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</si>
  <si>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</si>
  <si>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</si>
  <si>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</si>
  <si>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</si>
  <si>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</si>
  <si>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</si>
  <si>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</si>
  <si>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</si>
  <si>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</si>
  <si>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</si>
  <si>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</si>
  <si>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</si>
  <si>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</si>
  <si>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</si>
  <si>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</si>
  <si>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</si>
  <si>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</si>
  <si>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</si>
  <si>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</si>
  <si>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</si>
  <si>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</si>
  <si>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</si>
  <si>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</si>
  <si>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</si>
  <si>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</si>
  <si>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</si>
  <si>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</si>
  <si>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</si>
  <si>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</si>
  <si>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</si>
  <si>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</si>
  <si>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</si>
  <si>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</si>
  <si>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</si>
  <si>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</si>
  <si>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</si>
  <si>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</si>
  <si>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</si>
  <si>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</si>
  <si>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</si>
  <si>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</si>
  <si>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</si>
  <si>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</si>
  <si>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</si>
  <si>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</si>
  <si>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</si>
  <si>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</si>
  <si>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</si>
  <si>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</si>
  <si>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</si>
  <si>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</si>
  <si>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</si>
  <si>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</si>
  <si>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</si>
  <si>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</si>
  <si>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</si>
  <si>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</si>
  <si>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</si>
  <si>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</si>
  <si>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</si>
  <si>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</si>
  <si>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</si>
  <si>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</si>
  <si>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</si>
  <si>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</si>
  <si>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</si>
  <si>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</si>
  <si>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</si>
  <si>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</si>
  <si>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</si>
  <si>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</si>
  <si>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</si>
  <si>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</si>
  <si>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</si>
  <si>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</si>
  <si>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</si>
  <si>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</si>
  <si>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</si>
  <si>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</si>
  <si>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</si>
  <si>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</si>
  <si>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</si>
  <si>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</si>
  <si>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</si>
  <si>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</si>
  <si>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</si>
  <si>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</si>
  <si>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</si>
  <si>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</si>
  <si>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</si>
  <si>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</si>
  <si>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</si>
  <si>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</si>
  <si>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</si>
  <si>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</si>
  <si>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</si>
  <si>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</si>
  <si>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</si>
  <si>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</si>
  <si>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</si>
  <si>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</si>
  <si>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</si>
  <si>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</si>
  <si>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</si>
  <si>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</si>
  <si>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</si>
  <si>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</si>
  <si>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</si>
  <si>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</si>
  <si>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</si>
  <si>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</si>
  <si>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</si>
  <si>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</si>
  <si>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</si>
  <si>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</si>
  <si>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</si>
  <si>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</si>
  <si>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</si>
  <si>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</si>
  <si>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</si>
  <si>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</si>
  <si>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</si>
  <si>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</si>
  <si>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</si>
  <si>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</si>
  <si>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</si>
  <si>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</si>
  <si>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</si>
  <si>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</si>
  <si>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</si>
  <si>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</si>
  <si>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</si>
  <si>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</si>
  <si>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</si>
  <si>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</si>
  <si>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</si>
  <si>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</si>
  <si>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</si>
  <si>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</si>
  <si>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</si>
  <si>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</si>
  <si>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</si>
  <si>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</si>
  <si>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</si>
  <si>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</si>
  <si>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</si>
  <si>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</si>
  <si>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</si>
  <si>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</si>
  <si>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</si>
  <si>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</si>
  <si>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</si>
  <si>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</si>
  <si>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</si>
  <si>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</si>
  <si>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</si>
  <si>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</si>
  <si>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</si>
  <si>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</si>
  <si>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</si>
  <si>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</si>
  <si>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</si>
  <si>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</si>
  <si>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</si>
  <si>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</si>
  <si>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</si>
  <si>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</si>
  <si>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</si>
  <si>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</si>
  <si>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</si>
  <si>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</si>
  <si>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</si>
  <si>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</si>
  <si>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</si>
  <si>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</si>
  <si>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</si>
  <si>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</si>
  <si>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</si>
  <si>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</si>
  <si>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</si>
  <si>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</si>
  <si>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</si>
  <si>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</si>
  <si>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</si>
  <si>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</si>
  <si>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</si>
  <si>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</si>
  <si>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</si>
  <si>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</si>
  <si>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</si>
  <si>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</si>
  <si>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</si>
  <si>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</si>
  <si>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</si>
  <si>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</si>
  <si>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</si>
  <si>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</si>
  <si>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</si>
  <si>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</si>
  <si>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</si>
  <si>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</si>
  <si>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</si>
  <si>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</si>
  <si>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</si>
  <si>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</si>
  <si>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</si>
  <si>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</si>
  <si>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</si>
  <si>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</si>
  <si>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</si>
  <si>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</si>
  <si>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</si>
  <si>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</si>
  <si>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</si>
  <si>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</si>
  <si>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</si>
  <si>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</si>
  <si>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</si>
  <si>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</si>
  <si>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</si>
  <si>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</si>
  <si>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</si>
  <si>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</si>
  <si>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</si>
  <si>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</si>
  <si>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</si>
  <si>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</si>
  <si>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</si>
  <si>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</si>
  <si>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</si>
  <si>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</si>
  <si>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</si>
  <si>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</si>
  <si>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</si>
  <si>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</si>
  <si>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</si>
  <si>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</si>
  <si>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</si>
  <si>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</si>
  <si>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</si>
  <si>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</si>
  <si>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</si>
  <si>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</si>
  <si>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</si>
  <si>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</si>
  <si>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</si>
  <si>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</si>
  <si>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</si>
  <si>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</si>
  <si>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</si>
  <si>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</si>
  <si>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</si>
  <si>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</si>
  <si>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</si>
  <si>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</si>
  <si>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</si>
  <si>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</si>
  <si>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</si>
  <si>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</si>
  <si>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</si>
  <si>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</si>
  <si>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</si>
  <si>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</si>
  <si>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</si>
  <si>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</si>
  <si>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</si>
  <si>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</si>
  <si>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</si>
  <si>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</si>
  <si>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</si>
  <si>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</si>
  <si>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</si>
  <si>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</si>
  <si>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</si>
  <si>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</si>
  <si>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</si>
  <si>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</si>
  <si>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</si>
  <si>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</si>
  <si>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</si>
  <si>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</si>
  <si>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</si>
  <si>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</si>
  <si>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</si>
  <si>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</si>
  <si>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</si>
  <si>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</si>
  <si>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</si>
  <si>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</si>
  <si>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</si>
  <si>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</si>
  <si>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</si>
  <si>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</si>
  <si>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</si>
  <si>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</si>
  <si>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</si>
  <si>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</si>
  <si>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</si>
  <si>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</si>
  <si>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</si>
  <si>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</si>
  <si>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</si>
  <si>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</si>
  <si>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</si>
  <si>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</si>
  <si>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</si>
  <si>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</si>
  <si>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</si>
  <si>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</si>
  <si>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</si>
  <si>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</si>
  <si>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</si>
  <si>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</si>
  <si>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</si>
  <si>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</si>
  <si>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</si>
  <si>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</si>
  <si>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</si>
  <si>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</si>
  <si>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</si>
  <si>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</si>
  <si>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</si>
  <si>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</si>
  <si>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</si>
  <si>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</si>
  <si>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</si>
  <si>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</si>
  <si>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</si>
  <si>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</si>
  <si>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</si>
  <si>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</si>
  <si>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</si>
  <si>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</si>
  <si>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</si>
  <si>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</si>
  <si>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</si>
  <si>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</si>
  <si>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</si>
  <si>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</si>
  <si>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</si>
  <si>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</si>
  <si>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</si>
  <si>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</si>
  <si>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</si>
  <si>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</si>
  <si>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</si>
  <si>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</si>
  <si>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</si>
  <si>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</si>
  <si>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</si>
  <si>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</si>
  <si>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</si>
  <si>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</si>
  <si>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</si>
  <si>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</si>
  <si>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</si>
  <si>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</si>
  <si>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</si>
  <si>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</si>
  <si>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</si>
  <si>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</si>
  <si>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</si>
  <si>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</si>
  <si>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</si>
  <si>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</si>
  <si>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</si>
  <si>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</si>
  <si>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</si>
  <si>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</si>
  <si>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</si>
  <si>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</si>
  <si>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</si>
  <si>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</si>
  <si>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</si>
  <si>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</si>
  <si>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</si>
  <si>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</si>
  <si>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</si>
  <si>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</si>
  <si>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</si>
  <si>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</si>
  <si>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</si>
  <si>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</si>
  <si>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</si>
  <si>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</si>
  <si>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</si>
  <si>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</si>
  <si>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</si>
  <si>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</si>
  <si>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</si>
  <si>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</si>
  <si>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</si>
  <si>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</si>
  <si>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</si>
  <si>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</si>
  <si>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</si>
  <si>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</si>
  <si>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</si>
  <si>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</si>
  <si>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</si>
  <si>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</si>
  <si>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</si>
  <si>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</si>
  <si>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</si>
  <si>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</si>
  <si>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</si>
  <si>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</si>
  <si>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</si>
  <si>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</si>
  <si>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</si>
  <si>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</si>
  <si>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</si>
  <si>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</si>
  <si>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</si>
  <si>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</si>
  <si>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</si>
  <si>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</si>
  <si>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</si>
  <si>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</si>
  <si>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</si>
  <si>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</si>
  <si>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</si>
  <si>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</si>
  <si>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</si>
  <si>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</si>
  <si>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</si>
  <si>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</si>
  <si>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</si>
  <si>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</si>
  <si>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</si>
  <si>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</si>
  <si>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</si>
  <si>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</si>
  <si>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</si>
  <si>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</si>
  <si>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</si>
  <si>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</si>
  <si>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</si>
  <si>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</si>
  <si>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</si>
  <si>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</si>
  <si>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</si>
  <si>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</si>
  <si>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</si>
  <si>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</si>
  <si>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</si>
  <si>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</si>
  <si>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</si>
  <si>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</si>
  <si>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</si>
  <si>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</si>
  <si>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</si>
  <si>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</si>
  <si>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</si>
  <si>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</si>
  <si>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</si>
  <si>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</si>
  <si>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</si>
  <si>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</si>
  <si>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</si>
  <si>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</si>
  <si>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</si>
  <si>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</si>
  <si>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</si>
  <si>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</si>
  <si>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</si>
  <si>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</si>
  <si>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</si>
  <si>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</si>
  <si>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</si>
  <si>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</si>
  <si>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</si>
  <si>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</si>
  <si>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</si>
  <si>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</si>
  <si>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</si>
  <si>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</si>
  <si>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</si>
  <si>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</si>
  <si>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</si>
  <si>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</si>
  <si>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</si>
  <si>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</si>
  <si>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</si>
  <si>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</si>
  <si>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</si>
  <si>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</si>
  <si>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</si>
  <si>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</si>
  <si>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</si>
  <si>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</si>
  <si>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</si>
  <si>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</si>
  <si>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</si>
  <si>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</si>
  <si>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</si>
  <si>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</si>
  <si>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</si>
  <si>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</si>
  <si>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</si>
  <si>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</si>
  <si>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</si>
  <si>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</si>
  <si>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</si>
  <si>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</si>
  <si>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</si>
  <si>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</si>
  <si>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</si>
  <si>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</si>
  <si>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</si>
  <si>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</si>
  <si>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</si>
  <si>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</si>
  <si>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</si>
  <si>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</si>
  <si>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</si>
  <si>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</si>
  <si>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</si>
  <si>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</si>
  <si>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</si>
  <si>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</si>
  <si>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</si>
  <si>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</si>
  <si>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</si>
  <si>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</si>
  <si>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</si>
  <si>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</si>
  <si>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</si>
  <si>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</si>
  <si>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</si>
  <si>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</si>
  <si>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</si>
  <si>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</si>
  <si>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</si>
  <si>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</si>
  <si>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</si>
  <si>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</si>
  <si>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</si>
  <si>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</si>
  <si>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</si>
  <si>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</si>
  <si>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</si>
  <si>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</si>
  <si>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</si>
  <si>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</si>
  <si>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</si>
  <si>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</si>
  <si>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</si>
  <si>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</si>
  <si>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</si>
  <si>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</si>
  <si>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</si>
  <si>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</si>
  <si>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</si>
  <si>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</si>
  <si>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</si>
  <si>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</si>
  <si>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</si>
  <si>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</si>
  <si>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</si>
  <si>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</si>
  <si>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</si>
  <si>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</si>
  <si>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</si>
  <si>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</si>
  <si>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</si>
  <si>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</si>
  <si>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</si>
  <si>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</si>
  <si>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</si>
  <si>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</si>
  <si>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</si>
  <si>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</si>
  <si>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</si>
  <si>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</si>
  <si>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</si>
  <si>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</si>
  <si>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</si>
  <si>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</si>
  <si>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</si>
  <si>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</si>
  <si>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</si>
  <si>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</si>
  <si>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</si>
  <si>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</si>
  <si>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</si>
  <si>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</si>
  <si>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</si>
  <si>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</si>
  <si>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</si>
  <si>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</si>
  <si>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</si>
  <si>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</si>
  <si>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</si>
  <si>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</si>
  <si>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</si>
  <si>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</si>
  <si>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</si>
  <si>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</si>
  <si>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</si>
  <si>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</si>
  <si>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</si>
  <si>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</si>
  <si>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</si>
  <si>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</si>
  <si>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</si>
  <si>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</si>
  <si>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</si>
  <si>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</si>
  <si>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</si>
  <si>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</si>
  <si>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</si>
  <si>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</si>
  <si>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</si>
  <si>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</si>
  <si>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</si>
  <si>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</si>
  <si>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</si>
  <si>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</si>
  <si>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</si>
  <si>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</si>
  <si>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</si>
  <si>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</si>
  <si>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</si>
  <si>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</si>
  <si>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</si>
  <si>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</si>
  <si>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</si>
  <si>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</si>
  <si>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</si>
  <si>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</si>
  <si>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</si>
  <si>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</si>
  <si>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</si>
  <si>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</si>
  <si>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</si>
  <si>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</si>
  <si>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</si>
  <si>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</si>
  <si>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</si>
  <si>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</si>
  <si>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</si>
  <si>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</si>
  <si>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</si>
  <si>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</si>
  <si>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</si>
  <si>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</si>
  <si>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</si>
  <si>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</si>
  <si>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</si>
  <si>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</si>
  <si>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</si>
  <si>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</si>
  <si>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</si>
  <si>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</si>
  <si>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</si>
  <si>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</si>
  <si>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</si>
  <si>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</si>
  <si>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</si>
  <si>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</si>
  <si>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</si>
  <si>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</si>
  <si>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</si>
  <si>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</si>
  <si>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</si>
  <si>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</si>
  <si>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</si>
  <si>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</si>
  <si>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</si>
  <si>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</si>
  <si>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</si>
  <si>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</si>
  <si>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</si>
  <si>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</si>
  <si>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</si>
  <si>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</si>
  <si>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</si>
  <si>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</si>
  <si>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</si>
  <si>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</si>
  <si>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</si>
  <si>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</si>
  <si>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</si>
  <si>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</si>
  <si>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</si>
  <si>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</si>
  <si>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</si>
  <si>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</si>
  <si>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</si>
  <si>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</si>
  <si>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</si>
  <si>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</si>
  <si>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</si>
  <si>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</si>
  <si>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</si>
  <si>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</si>
  <si>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</si>
  <si>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</si>
  <si>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</si>
  <si>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</si>
  <si>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</si>
  <si>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</si>
  <si>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</si>
  <si>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</si>
  <si>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</si>
  <si>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</si>
  <si>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</si>
  <si>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</si>
  <si>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</si>
  <si>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</si>
  <si>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</si>
  <si>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</si>
  <si>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</si>
  <si>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</si>
  <si>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</si>
  <si>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</si>
  <si>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</si>
  <si>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</si>
  <si>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</si>
  <si>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</si>
  <si>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</si>
  <si>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</si>
  <si>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</si>
  <si>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</si>
  <si>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</si>
  <si>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</si>
  <si>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</si>
  <si>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</si>
  <si>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</si>
  <si>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</si>
  <si>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</si>
  <si>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</si>
  <si>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</si>
  <si>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</si>
  <si>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</si>
  <si>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</si>
  <si>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</si>
  <si>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</si>
  <si>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</si>
  <si>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</si>
  <si>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</si>
  <si>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</si>
  <si>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</si>
  <si>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</si>
  <si>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</si>
  <si>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</si>
  <si>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</si>
  <si>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</si>
  <si>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</si>
  <si>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</si>
  <si>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</si>
  <si>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</si>
  <si>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</si>
  <si>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</si>
  <si>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</si>
  <si>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</si>
  <si>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</si>
  <si>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</si>
  <si>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</si>
  <si>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</si>
  <si>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</si>
  <si>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</si>
  <si>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</si>
  <si>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</si>
  <si>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</si>
  <si>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</si>
  <si>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</si>
  <si>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</si>
  <si>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</si>
  <si>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</si>
  <si>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</si>
  <si>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</si>
  <si>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</si>
  <si>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</si>
  <si>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</si>
  <si>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</si>
  <si>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</si>
  <si>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</si>
  <si>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</si>
  <si>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</si>
  <si>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</si>
  <si>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</si>
  <si>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</si>
  <si>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</si>
  <si>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</si>
  <si>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</si>
  <si>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</si>
  <si>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</si>
  <si>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</si>
  <si>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</si>
  <si>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</si>
  <si>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</si>
  <si>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</si>
  <si>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</si>
  <si>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</si>
  <si>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</si>
  <si>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</si>
  <si>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</si>
  <si>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</si>
  <si>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</si>
  <si>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</si>
  <si>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</si>
  <si>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</si>
  <si>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</si>
  <si>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</si>
  <si>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</si>
  <si>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</si>
  <si>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</si>
  <si>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</si>
  <si>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</si>
  <si>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</si>
  <si>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</si>
  <si>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</si>
  <si>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</si>
  <si>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</si>
  <si>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</si>
  <si>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</si>
  <si>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</si>
  <si>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</si>
  <si>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</si>
  <si>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</si>
  <si>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</si>
  <si>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</si>
  <si>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</si>
  <si>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</si>
  <si>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</si>
  <si>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</si>
  <si>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</si>
  <si>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</si>
  <si>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</si>
  <si>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</si>
  <si>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</si>
  <si>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</si>
  <si>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</si>
  <si>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</si>
  <si>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</si>
  <si>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</si>
  <si>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</si>
  <si>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</si>
  <si>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</si>
  <si>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</si>
  <si>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</si>
  <si>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</si>
  <si>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</si>
  <si>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</si>
  <si>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</si>
  <si>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</si>
  <si>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</si>
  <si>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</si>
  <si>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</si>
  <si>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</si>
  <si>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</si>
  <si>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</si>
  <si>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</si>
  <si>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</si>
  <si>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</si>
  <si>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</si>
  <si>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</si>
  <si>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</si>
  <si>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</si>
  <si>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</si>
  <si>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</si>
  <si>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</si>
  <si>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</si>
  <si>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</si>
  <si>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</si>
  <si>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</si>
  <si>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</si>
  <si>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</si>
  <si>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</si>
  <si>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</si>
  <si>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</si>
  <si>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</si>
  <si>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</si>
  <si>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</si>
  <si>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</si>
  <si>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</si>
  <si>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</si>
  <si>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</si>
  <si>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</si>
  <si>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</si>
  <si>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</si>
  <si>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</si>
  <si>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</si>
  <si>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</si>
  <si>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</si>
  <si>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</si>
  <si>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</si>
  <si>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</si>
  <si>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</si>
  <si>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</si>
  <si>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</si>
  <si>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</si>
  <si>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</si>
  <si>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</si>
  <si>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</si>
  <si>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</si>
  <si>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</si>
  <si>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</si>
  <si>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</si>
  <si>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</si>
  <si>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</si>
  <si>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</si>
  <si>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</si>
  <si>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</si>
  <si>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</si>
  <si>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</si>
  <si>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</si>
  <si>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</si>
  <si>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</si>
  <si>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</si>
  <si>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</si>
  <si>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</si>
  <si>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</si>
  <si>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</si>
  <si>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</si>
  <si>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</si>
  <si>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</si>
  <si>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</si>
  <si>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</si>
  <si>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</si>
  <si>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</si>
  <si>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</si>
  <si>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</si>
  <si>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</si>
  <si>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</si>
  <si>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</si>
  <si>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</si>
  <si>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</si>
  <si>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</si>
  <si>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</si>
  <si>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</si>
  <si>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</si>
  <si>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</si>
  <si>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</si>
  <si>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</si>
  <si>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</si>
  <si>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</si>
  <si>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</si>
  <si>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</si>
  <si>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</si>
  <si>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</si>
  <si>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</si>
  <si>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</si>
  <si>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</si>
  <si>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</si>
  <si>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</si>
  <si>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</si>
  <si>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</si>
  <si>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</si>
  <si>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</si>
  <si>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</si>
  <si>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</si>
  <si>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</si>
  <si>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</si>
  <si>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</si>
  <si>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</si>
  <si>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</si>
  <si>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</si>
  <si>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</si>
  <si>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</si>
  <si>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</si>
  <si>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</si>
  <si>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</si>
  <si>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</si>
  <si>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</si>
  <si>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</si>
  <si>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</si>
  <si>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</si>
  <si>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</si>
  <si>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</si>
  <si>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</si>
  <si>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</si>
  <si>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</si>
  <si>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</si>
  <si>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</si>
  <si>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</si>
  <si>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</si>
  <si>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</si>
  <si>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</si>
  <si>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</si>
  <si>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</si>
  <si>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</si>
  <si>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</si>
  <si>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</si>
  <si>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</si>
  <si>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</si>
  <si>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</si>
  <si>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</si>
  <si>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</si>
  <si>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</si>
  <si>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</si>
  <si>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</si>
  <si>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</si>
  <si>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</si>
  <si>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</si>
  <si>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</si>
  <si>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</si>
  <si>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</si>
  <si>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</si>
  <si>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</si>
  <si>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</si>
  <si>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</si>
  <si>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</si>
  <si>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</si>
  <si>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</si>
  <si>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</si>
  <si>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</si>
  <si>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</si>
  <si>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</si>
  <si>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</si>
  <si>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</si>
  <si>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</si>
  <si>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</si>
  <si>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</si>
  <si>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</si>
  <si>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</si>
  <si>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</si>
  <si>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</si>
  <si>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</si>
  <si>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</si>
  <si>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</si>
  <si>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</si>
  <si>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</si>
  <si>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</si>
  <si>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</si>
  <si>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</si>
  <si>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</si>
  <si>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</si>
  <si>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</si>
  <si>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</si>
  <si>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</si>
  <si>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</si>
  <si>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</si>
  <si>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</si>
  <si>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</si>
  <si>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</si>
  <si>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</si>
  <si>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</si>
  <si>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</si>
  <si>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</si>
  <si>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</si>
  <si>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</si>
  <si>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</si>
  <si>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</si>
  <si>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</si>
  <si>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</si>
  <si>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</si>
  <si>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</si>
  <si>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</si>
  <si>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</si>
  <si>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</si>
  <si>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</si>
  <si>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</si>
  <si>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</si>
  <si>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</si>
  <si>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</si>
  <si>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</si>
  <si>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</si>
  <si>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</si>
  <si>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</si>
  <si>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</si>
  <si>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</si>
  <si>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</si>
  <si>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</si>
  <si>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</si>
  <si>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</si>
  <si>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</si>
  <si>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</si>
  <si>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</si>
  <si>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</si>
  <si>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</si>
  <si>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</si>
  <si>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</si>
  <si>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</si>
  <si>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</si>
  <si>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</si>
  <si>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</si>
  <si>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</si>
  <si>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</si>
  <si>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</si>
  <si>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</si>
  <si>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</si>
  <si>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</si>
  <si>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</si>
  <si>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</si>
  <si>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</si>
  <si>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</si>
  <si>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</si>
  <si>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</si>
  <si>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</si>
  <si>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</si>
  <si>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</si>
  <si>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</si>
  <si>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</si>
  <si>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</si>
  <si>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</si>
  <si>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</si>
  <si>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</si>
  <si>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</si>
  <si>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</si>
  <si>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</si>
  <si>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</si>
  <si>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</si>
  <si>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</si>
  <si>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</si>
  <si>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</si>
  <si>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</si>
  <si>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</si>
  <si>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</si>
  <si>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</si>
  <si>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</si>
  <si>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</si>
  <si>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</si>
  <si>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</si>
  <si>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</si>
  <si>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</si>
  <si>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</si>
  <si>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</si>
  <si>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</si>
  <si>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</si>
  <si>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</si>
  <si>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</si>
  <si>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</si>
  <si>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</si>
  <si>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</si>
  <si>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</si>
  <si>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</si>
  <si>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</si>
  <si>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</si>
  <si>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</si>
  <si>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</si>
  <si>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</si>
  <si>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</si>
  <si>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</si>
  <si>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</si>
  <si>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</si>
  <si>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</si>
  <si>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</si>
  <si>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</si>
  <si>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</si>
  <si>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</si>
  <si>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</si>
  <si>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</si>
  <si>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</si>
  <si>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</si>
  <si>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</si>
  <si>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</si>
  <si>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</si>
  <si>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</si>
  <si>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</si>
  <si>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</si>
  <si>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</si>
  <si>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</si>
  <si>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</si>
  <si>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</si>
  <si>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</si>
  <si>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</si>
  <si>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</si>
  <si>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</si>
  <si>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</si>
  <si>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</si>
  <si>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</si>
  <si>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</si>
  <si>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</si>
  <si>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</si>
  <si>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</si>
  <si>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</si>
  <si>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</si>
  <si>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</si>
  <si>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</si>
  <si>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</si>
  <si>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</si>
  <si>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</si>
  <si>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</si>
  <si>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</si>
  <si>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</si>
  <si>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</si>
  <si>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</si>
  <si>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</si>
  <si>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</si>
  <si>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</si>
  <si>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</si>
  <si>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</si>
  <si>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</si>
  <si>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</si>
  <si>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</si>
  <si>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</si>
  <si>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</si>
  <si>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</si>
  <si>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</si>
  <si>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</si>
  <si>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</si>
  <si>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</si>
  <si>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</si>
  <si>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</si>
  <si>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</si>
  <si>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</si>
  <si>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</si>
  <si>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</si>
  <si>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</si>
  <si>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</si>
  <si>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</si>
  <si>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</si>
  <si>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</si>
  <si>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</si>
  <si>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</si>
  <si>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</si>
  <si>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</si>
  <si>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</si>
  <si>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</si>
  <si>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</si>
  <si>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</si>
  <si>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</si>
  <si>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</si>
  <si>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</si>
  <si>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</si>
  <si>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</si>
  <si>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</si>
  <si>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</si>
  <si>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</si>
  <si>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</si>
  <si>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</si>
  <si>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</si>
  <si>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</si>
  <si>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</si>
  <si>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</si>
  <si>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</si>
  <si>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</si>
  <si>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</si>
  <si>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</si>
  <si>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</si>
  <si>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</si>
  <si>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</si>
  <si>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</si>
  <si>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</si>
  <si>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</si>
  <si>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</si>
  <si>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</si>
  <si>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</si>
  <si>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</si>
  <si>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</si>
  <si>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</si>
  <si>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</si>
  <si>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</si>
  <si>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</si>
  <si>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</si>
  <si>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</si>
  <si>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</si>
  <si>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</si>
  <si>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</si>
  <si>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</si>
  <si>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</si>
  <si>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</si>
  <si>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</si>
  <si>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</si>
  <si>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</si>
  <si>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</si>
  <si>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</si>
  <si>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</si>
  <si>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</si>
  <si>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</si>
  <si>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</si>
  <si>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</si>
  <si>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</si>
  <si>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</si>
  <si>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</si>
  <si>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</si>
  <si>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</si>
  <si>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</si>
  <si>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</si>
  <si>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</si>
  <si>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</si>
  <si>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</si>
  <si>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</si>
  <si>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</si>
  <si>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</si>
  <si>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</si>
  <si>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</si>
  <si>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</si>
  <si>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</si>
  <si>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</si>
  <si>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</si>
  <si>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</si>
  <si>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</si>
  <si>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</si>
  <si>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</si>
  <si>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</si>
  <si>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</si>
  <si>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</si>
  <si>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</si>
  <si>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</si>
  <si>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</si>
  <si>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</si>
  <si>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</si>
  <si>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</si>
  <si>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</si>
  <si>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</si>
  <si>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</si>
  <si>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</si>
  <si>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</si>
  <si>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</si>
  <si>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</si>
  <si>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</si>
  <si>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</si>
  <si>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</si>
  <si>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</si>
  <si>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</si>
  <si>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</si>
  <si>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</si>
  <si>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</si>
  <si>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</si>
  <si>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</si>
  <si>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</si>
  <si>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</si>
  <si>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</si>
  <si>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</si>
  <si>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</si>
  <si>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</si>
  <si>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</si>
  <si>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</si>
  <si>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</si>
  <si>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</si>
  <si>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</si>
  <si>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</si>
  <si>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</si>
  <si>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</si>
  <si>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</si>
  <si>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</si>
  <si>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</si>
  <si>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</si>
  <si>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</si>
  <si>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</si>
  <si>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</si>
  <si>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</si>
  <si>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</si>
  <si>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</si>
  <si>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</si>
  <si>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</si>
  <si>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</si>
  <si>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</si>
  <si>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</si>
  <si>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</si>
  <si>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</si>
  <si>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</si>
  <si>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</si>
  <si>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</si>
  <si>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</si>
  <si>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</si>
  <si>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</si>
  <si>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</si>
  <si>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</si>
  <si>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</si>
  <si>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</si>
  <si>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</si>
  <si>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</si>
  <si>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</si>
  <si>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</si>
  <si>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</si>
  <si>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</si>
  <si>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</si>
  <si>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</si>
  <si>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</si>
  <si>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</si>
  <si>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</si>
  <si>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</si>
  <si>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</si>
  <si>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</si>
  <si>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</si>
  <si>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</si>
  <si>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</si>
  <si>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</si>
  <si>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</si>
  <si>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</si>
  <si>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</si>
  <si>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</si>
  <si>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</si>
  <si>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</si>
  <si>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</si>
  <si>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</si>
  <si>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</si>
  <si>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</si>
  <si>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</si>
  <si>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</si>
  <si>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</si>
  <si>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</si>
  <si>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</si>
  <si>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</si>
  <si>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</si>
  <si>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</si>
  <si>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</si>
  <si>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</si>
  <si>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</si>
  <si>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</si>
  <si>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</si>
  <si>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</si>
  <si>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</si>
  <si>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</si>
  <si>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</si>
  <si>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</si>
  <si>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</si>
  <si>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</si>
  <si>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</si>
  <si>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</si>
  <si>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</si>
  <si>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</si>
  <si>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</si>
  <si>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</si>
  <si>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</si>
  <si>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</si>
  <si>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</si>
  <si>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</si>
  <si>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</si>
  <si>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</si>
  <si>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</si>
  <si>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</si>
  <si>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</si>
  <si>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</si>
  <si>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</si>
  <si>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</si>
  <si>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</si>
  <si>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</si>
  <si>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</si>
  <si>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</si>
  <si>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</si>
  <si>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</si>
  <si>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</si>
  <si>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</si>
  <si>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</si>
  <si>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</si>
  <si>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</si>
  <si>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</si>
  <si>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</si>
  <si>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</si>
  <si>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</si>
  <si>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</si>
  <si>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</si>
  <si>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</si>
  <si>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</si>
  <si>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</si>
  <si>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</si>
  <si>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</si>
  <si>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</si>
  <si>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</si>
  <si>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</si>
  <si>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</si>
  <si>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</si>
  <si>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</si>
  <si>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</si>
  <si>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</si>
  <si>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</si>
  <si>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</si>
  <si>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</si>
  <si>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</si>
  <si>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</si>
  <si>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</si>
  <si>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</si>
  <si>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</si>
  <si>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</si>
  <si>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</si>
  <si>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</si>
  <si>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</si>
  <si>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</si>
  <si>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</si>
  <si>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</si>
  <si>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</si>
  <si>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</si>
  <si>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</si>
  <si>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</si>
  <si>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</si>
  <si>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</si>
  <si>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</si>
  <si>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</si>
  <si>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</si>
  <si>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</si>
  <si>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</si>
  <si>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</si>
  <si>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</si>
  <si>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</si>
  <si>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</si>
  <si>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</si>
  <si>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</si>
  <si>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</si>
  <si>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</si>
  <si>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</si>
  <si>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</si>
  <si>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</si>
  <si>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</si>
  <si>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</si>
  <si>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</si>
  <si>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</si>
  <si>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</si>
  <si>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</si>
  <si>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</si>
  <si>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</si>
  <si>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</si>
  <si>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</si>
  <si>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</si>
  <si>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</si>
  <si>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</si>
  <si>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</si>
  <si>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</si>
  <si>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</si>
  <si>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</si>
  <si>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</si>
  <si>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</si>
  <si>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</si>
  <si>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</si>
  <si>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</si>
  <si>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</si>
  <si>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</si>
  <si>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</si>
  <si>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</si>
  <si>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</si>
  <si>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</si>
  <si>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</si>
  <si>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</si>
  <si>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</si>
  <si>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</si>
  <si>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</si>
  <si>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</si>
  <si>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</si>
  <si>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</si>
  <si>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</si>
  <si>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</si>
  <si>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</si>
  <si>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</si>
  <si>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</si>
  <si>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</si>
  <si>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</si>
  <si>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</si>
  <si>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</si>
  <si>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</si>
  <si>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</si>
  <si>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</si>
  <si>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</si>
  <si>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</si>
  <si>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</si>
  <si>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</si>
  <si>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</si>
  <si>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</si>
  <si>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</si>
  <si>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</si>
  <si>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</si>
  <si>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</si>
  <si>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</si>
  <si>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</si>
  <si>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</si>
  <si>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</si>
  <si>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</si>
  <si>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</si>
  <si>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</si>
  <si>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</si>
  <si>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</si>
  <si>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</si>
  <si>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</si>
  <si>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</si>
  <si>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</si>
  <si>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</si>
  <si>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</si>
  <si>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</si>
  <si>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</si>
  <si>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</si>
  <si>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</si>
  <si>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</si>
  <si>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</si>
  <si>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</si>
  <si>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</si>
  <si>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</si>
  <si>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</si>
  <si>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</si>
  <si>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</si>
  <si>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</si>
  <si>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</si>
  <si>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</si>
  <si>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</si>
  <si>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</si>
  <si>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</si>
  <si>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</si>
  <si>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</si>
  <si>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</si>
  <si>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</si>
  <si>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</si>
  <si>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</si>
  <si>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</si>
  <si>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</si>
  <si>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</si>
  <si>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</si>
  <si>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</si>
  <si>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</si>
  <si>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</si>
  <si>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</si>
  <si>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</si>
  <si>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</si>
  <si>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</si>
  <si>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</si>
  <si>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</si>
  <si>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</si>
  <si>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</si>
  <si>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</si>
  <si>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</si>
  <si>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</si>
  <si>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</si>
  <si>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</si>
  <si>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</si>
  <si>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</si>
  <si>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</si>
  <si>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</si>
  <si>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</si>
  <si>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</si>
  <si>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</si>
  <si>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</si>
  <si>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</si>
  <si>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</si>
  <si>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</si>
  <si>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</si>
  <si>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</si>
  <si>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</si>
  <si>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</si>
  <si>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</si>
  <si>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</si>
  <si>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</si>
  <si>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</si>
  <si>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</si>
  <si>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</si>
  <si>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</si>
  <si>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</si>
  <si>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</si>
  <si>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</si>
  <si>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</si>
  <si>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</si>
  <si>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</si>
  <si>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</si>
  <si>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</si>
  <si>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</si>
  <si>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</si>
  <si>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</si>
  <si>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</si>
  <si>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</si>
  <si>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</si>
  <si>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</si>
  <si>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</si>
  <si>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</si>
  <si>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</si>
  <si>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</si>
  <si>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</si>
  <si>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</si>
  <si>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</si>
  <si>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</si>
  <si>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</si>
  <si>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</si>
  <si>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</si>
  <si>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</si>
  <si>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</si>
  <si>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</si>
  <si>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</si>
  <si>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</si>
  <si>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</si>
  <si>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</si>
  <si>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</si>
  <si>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</si>
  <si>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</si>
  <si>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</si>
  <si>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</si>
  <si>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</si>
  <si>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</si>
  <si>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</si>
  <si>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</si>
  <si>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</si>
  <si>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</si>
  <si>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</si>
  <si>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</si>
  <si>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</si>
  <si>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</si>
  <si>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</si>
  <si>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</si>
  <si>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</si>
  <si>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</si>
  <si>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</si>
  <si>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</si>
  <si>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</si>
  <si>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</si>
  <si>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</si>
  <si>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</si>
  <si>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</si>
  <si>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</si>
  <si>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</si>
  <si>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</si>
  <si>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</si>
  <si>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</si>
  <si>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</si>
  <si>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</si>
  <si>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</si>
  <si>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</si>
  <si>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</si>
  <si>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</si>
  <si>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</si>
  <si>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</si>
  <si>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</si>
  <si>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</si>
  <si>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</si>
  <si>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</si>
  <si>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</si>
  <si>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</si>
  <si>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</si>
  <si>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</si>
  <si>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</si>
  <si>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</si>
  <si>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</si>
  <si>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</si>
  <si>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</si>
  <si>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</si>
  <si>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</si>
  <si>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</si>
  <si>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</si>
  <si>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</si>
  <si>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</si>
  <si>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</si>
  <si>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</si>
  <si>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</si>
  <si>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</si>
  <si>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</si>
  <si>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</si>
  <si>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</si>
  <si>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</si>
  <si>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</si>
  <si>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</si>
  <si>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</si>
  <si>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</si>
  <si>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</si>
  <si>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</si>
  <si>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</si>
  <si>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</si>
  <si>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</si>
  <si>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</si>
  <si>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</si>
  <si>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</si>
  <si>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</si>
  <si>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</si>
  <si>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</si>
  <si>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</si>
  <si>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</si>
  <si>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</si>
  <si>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</si>
  <si>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</si>
  <si>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</si>
  <si>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</si>
  <si>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</si>
  <si>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</si>
  <si>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</si>
  <si>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</si>
  <si>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</si>
  <si>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</si>
  <si>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</si>
  <si>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</si>
  <si>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</si>
  <si>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</si>
  <si>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</si>
  <si>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</si>
  <si>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</si>
  <si>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</si>
  <si>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</si>
  <si>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</si>
  <si>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</si>
  <si>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</si>
  <si>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</si>
  <si>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</si>
  <si>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</si>
  <si>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</si>
  <si>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</si>
  <si>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</si>
  <si>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</si>
  <si>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</si>
  <si>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</si>
  <si>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</si>
  <si>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</si>
  <si>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</si>
  <si>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</si>
  <si>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</si>
  <si>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</si>
  <si>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</si>
  <si>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</si>
  <si>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</si>
  <si>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</si>
  <si>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</si>
  <si>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</si>
  <si>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</si>
  <si>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</si>
  <si>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</si>
  <si>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</si>
  <si>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</si>
  <si>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</si>
  <si>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</si>
  <si>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</si>
  <si>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</si>
  <si>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</si>
  <si>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</si>
  <si>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</si>
  <si>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</si>
  <si>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</si>
  <si>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</si>
  <si>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</si>
  <si>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</si>
  <si>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</si>
  <si>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</si>
  <si>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</si>
  <si>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</si>
  <si>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</si>
  <si>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</si>
  <si>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</si>
  <si>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</si>
  <si>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</si>
  <si>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</si>
  <si>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</si>
  <si>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</si>
  <si>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</si>
  <si>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</si>
  <si>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</si>
  <si>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</si>
  <si>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</si>
  <si>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</si>
  <si>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</si>
  <si>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</si>
  <si>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</si>
  <si>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</si>
  <si>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</si>
  <si>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</si>
  <si>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</si>
  <si>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</si>
  <si>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</si>
  <si>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</si>
  <si>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</si>
  <si>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</si>
  <si>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</si>
  <si>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</si>
  <si>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</si>
  <si>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</si>
  <si>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</si>
  <si>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</si>
  <si>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</si>
  <si>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</si>
  <si>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</si>
  <si>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</si>
  <si>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</si>
  <si>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</si>
  <si>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</si>
  <si>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</si>
  <si>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</si>
  <si>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</si>
  <si>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</si>
  <si>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</si>
  <si>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</si>
  <si>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</si>
  <si>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</si>
  <si>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</si>
  <si>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</si>
  <si>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</si>
  <si>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</si>
  <si>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</si>
  <si>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</si>
  <si>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</si>
  <si>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</si>
  <si>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</si>
  <si>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</si>
  <si>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</si>
  <si>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</si>
  <si>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</si>
  <si>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</si>
  <si>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</si>
  <si>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</si>
  <si>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</si>
  <si>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</si>
  <si>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</si>
  <si>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</si>
  <si>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</si>
  <si>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</si>
  <si>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</si>
  <si>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</si>
  <si>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</si>
  <si>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</si>
  <si>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</si>
  <si>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</si>
  <si>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</si>
  <si>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</si>
  <si>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</si>
  <si>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</si>
  <si>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</si>
  <si>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</si>
  <si>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</si>
  <si>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</si>
  <si>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</si>
  <si>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</si>
  <si>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</si>
  <si>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</si>
  <si>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</si>
  <si>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</si>
  <si>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</si>
  <si>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</si>
  <si>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</si>
  <si>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</si>
  <si>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</si>
  <si>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</si>
  <si>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</si>
  <si>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</si>
  <si>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</si>
  <si>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</si>
  <si>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</si>
  <si>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</si>
  <si>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</si>
  <si>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</si>
  <si>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</si>
  <si>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</si>
  <si>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</si>
  <si>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</si>
  <si>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</si>
  <si>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</si>
  <si>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</si>
  <si>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</si>
  <si>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</si>
  <si>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</si>
  <si>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</si>
  <si>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</si>
  <si>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</si>
  <si>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</si>
  <si>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</si>
  <si>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</si>
  <si>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</si>
  <si>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</si>
  <si>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</si>
  <si>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</si>
  <si>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</si>
  <si>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</si>
  <si>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</si>
  <si>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</si>
  <si>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</si>
  <si>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</si>
  <si>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</si>
  <si>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</si>
  <si>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</si>
  <si>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</si>
  <si>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</si>
  <si>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</si>
  <si>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</si>
  <si>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</si>
  <si>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</si>
  <si>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</si>
  <si>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</si>
  <si>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</si>
  <si>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</si>
  <si>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</si>
  <si>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</si>
  <si>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</si>
  <si>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</si>
  <si>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</si>
  <si>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</si>
  <si>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</si>
  <si>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</si>
  <si>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</si>
  <si>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</si>
  <si>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</si>
  <si>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</si>
  <si>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</si>
  <si>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</si>
  <si>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</si>
  <si>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</si>
  <si>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</si>
  <si>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</si>
  <si>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</si>
  <si>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</si>
  <si>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</si>
  <si>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</si>
  <si>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</si>
  <si>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</si>
  <si>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</si>
  <si>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</si>
  <si>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</si>
  <si>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</si>
  <si>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</si>
  <si>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</si>
  <si>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</si>
  <si>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</si>
  <si>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</si>
  <si>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</si>
  <si>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</si>
  <si>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</si>
  <si>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</si>
  <si>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</si>
  <si>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</si>
  <si>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</si>
  <si>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</si>
  <si>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</si>
  <si>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</si>
  <si>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</si>
  <si>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</si>
  <si>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</si>
  <si>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</si>
  <si>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</si>
  <si>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</si>
  <si>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</si>
  <si>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</si>
  <si>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</si>
  <si>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</si>
  <si>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</si>
  <si>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</si>
  <si>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</si>
  <si>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</si>
  <si>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</si>
  <si>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</si>
  <si>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</si>
  <si>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</si>
  <si>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</si>
  <si>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</si>
  <si>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</si>
  <si>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</si>
  <si>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</si>
  <si>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</si>
  <si>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</si>
  <si>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</si>
  <si>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</si>
  <si>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</si>
  <si>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</si>
  <si>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</si>
  <si>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</si>
  <si>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</si>
  <si>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</si>
  <si>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</si>
  <si>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</si>
  <si>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</si>
  <si>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</si>
  <si>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</si>
  <si>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</si>
  <si>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</si>
  <si>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</si>
  <si>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</si>
  <si>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</si>
  <si>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</si>
  <si>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</si>
  <si>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</si>
  <si>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</si>
  <si>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</si>
  <si>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</si>
  <si>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</si>
  <si>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</si>
  <si>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</si>
  <si>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</si>
  <si>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</si>
  <si>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</si>
  <si>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</si>
  <si>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</si>
  <si>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</si>
  <si>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</si>
  <si>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</si>
  <si>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</si>
  <si>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</si>
  <si>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</si>
  <si>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</si>
  <si>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</si>
  <si>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</si>
  <si>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</si>
  <si>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</si>
  <si>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</si>
  <si>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</si>
  <si>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</si>
  <si>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</si>
  <si>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</si>
  <si>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</si>
  <si>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</si>
  <si>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</si>
  <si>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</si>
  <si>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</si>
  <si>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</si>
  <si>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</si>
  <si>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</si>
  <si>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</si>
  <si>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</si>
  <si>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</si>
  <si>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</si>
  <si>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</si>
  <si>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</si>
  <si>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</si>
  <si>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</si>
  <si>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</si>
  <si>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</si>
  <si>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</si>
  <si>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</si>
  <si>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</si>
  <si>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</si>
  <si>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</si>
  <si>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</si>
  <si>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</si>
  <si>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</si>
  <si>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</si>
  <si>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</si>
  <si>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</si>
  <si>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</si>
  <si>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</si>
  <si>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</si>
  <si>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</si>
  <si>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</si>
  <si>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</si>
  <si>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</si>
  <si>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</si>
  <si>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</si>
  <si>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</si>
  <si>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</si>
  <si>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</si>
  <si>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</si>
  <si>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</si>
  <si>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</si>
  <si>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</si>
  <si>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</si>
  <si>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</si>
  <si>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</si>
  <si>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</si>
  <si>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</si>
  <si>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</si>
  <si>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</si>
  <si>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</si>
  <si>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</si>
  <si>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</si>
  <si>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</si>
  <si>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</si>
  <si>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</si>
  <si>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</si>
  <si>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</si>
  <si>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</si>
  <si>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</si>
  <si>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</si>
  <si>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</si>
  <si>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</si>
  <si>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</si>
  <si>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</si>
  <si>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</si>
  <si>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</si>
  <si>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</si>
  <si>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</si>
  <si>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</si>
  <si>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</si>
  <si>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</si>
  <si>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</si>
  <si>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</si>
  <si>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</si>
  <si>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</si>
  <si>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</si>
  <si>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</si>
  <si>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</si>
  <si>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</si>
  <si>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</si>
  <si>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</si>
  <si>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</si>
  <si>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</si>
  <si>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</si>
  <si>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</si>
  <si>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</si>
  <si>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</si>
  <si>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</si>
  <si>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</si>
  <si>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</si>
  <si>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</si>
  <si>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</si>
  <si>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</si>
  <si>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</si>
  <si>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</si>
  <si>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</si>
  <si>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</si>
  <si>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</si>
  <si>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</si>
  <si>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</si>
  <si>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</si>
  <si>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</si>
  <si>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</si>
  <si>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</si>
  <si>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</si>
  <si>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</si>
  <si>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</si>
  <si>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</si>
  <si>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</si>
  <si>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</si>
  <si>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</si>
  <si>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</si>
  <si>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</si>
  <si>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</si>
  <si>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</si>
  <si>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</si>
  <si>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</si>
  <si>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</si>
  <si>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</si>
  <si>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</si>
  <si>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</si>
  <si>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</si>
  <si>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</si>
  <si>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</si>
  <si>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</si>
  <si>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</si>
  <si>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</si>
  <si>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</si>
  <si>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</si>
  <si>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</si>
  <si>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</si>
  <si>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</si>
  <si>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</si>
  <si>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</si>
  <si>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</si>
  <si>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</si>
  <si>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</si>
  <si>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</si>
  <si>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</si>
  <si>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</si>
  <si>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</si>
  <si>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</si>
  <si>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</si>
  <si>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</si>
  <si>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</si>
  <si>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</si>
  <si>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</si>
  <si>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</si>
  <si>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</si>
  <si>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</si>
  <si>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</si>
  <si>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</si>
  <si>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</si>
  <si>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</si>
  <si>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</si>
  <si>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</si>
  <si>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</si>
  <si>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</si>
  <si>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</si>
  <si>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</si>
  <si>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</si>
  <si>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</si>
  <si>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</si>
  <si>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</si>
  <si>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</si>
  <si>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</si>
  <si>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</si>
  <si>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</si>
  <si>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</si>
  <si>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</si>
  <si>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</si>
  <si>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</si>
  <si>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</si>
  <si>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</si>
  <si>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</si>
  <si>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</si>
  <si>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</si>
  <si>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</si>
  <si>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</si>
  <si>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</si>
  <si>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</si>
  <si>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</si>
  <si>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</si>
  <si>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</si>
  <si>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</si>
  <si>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</si>
  <si>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</si>
  <si>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</si>
  <si>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</si>
  <si>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</si>
  <si>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</si>
  <si>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</si>
  <si>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</si>
  <si>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</si>
  <si>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</si>
  <si>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</si>
  <si>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</si>
  <si>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</si>
  <si>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</si>
  <si>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</si>
  <si>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</si>
  <si>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</si>
  <si>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</si>
  <si>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</si>
  <si>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</si>
  <si>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</si>
  <si>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</si>
  <si>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</si>
  <si>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</si>
  <si>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</si>
  <si>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</si>
  <si>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</si>
  <si>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</si>
  <si>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</si>
  <si>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</si>
  <si>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</si>
  <si>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</si>
  <si>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</si>
  <si>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</si>
  <si>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</si>
  <si>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</si>
  <si>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</si>
  <si>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</si>
  <si>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</si>
  <si>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</si>
  <si>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</si>
  <si>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</si>
  <si>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</si>
  <si>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</si>
  <si>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</si>
  <si>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</si>
  <si>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</si>
  <si>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</si>
  <si>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</si>
  <si>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</si>
  <si>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</si>
  <si>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</si>
  <si>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</si>
  <si>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</si>
  <si>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</si>
  <si>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</si>
  <si>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</si>
  <si>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</si>
  <si>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</si>
  <si>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</si>
  <si>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</si>
  <si>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</si>
  <si>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</si>
  <si>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</si>
  <si>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</si>
  <si>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</si>
  <si>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</si>
  <si>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</si>
  <si>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</si>
  <si>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</si>
  <si>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</si>
  <si>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</si>
  <si>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</si>
  <si>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</si>
  <si>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</si>
  <si>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</si>
  <si>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</si>
  <si>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</si>
  <si>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</si>
  <si>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</si>
  <si>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</si>
  <si>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</si>
  <si>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</si>
  <si>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</si>
  <si>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</si>
  <si>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</si>
  <si>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</si>
  <si>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</si>
  <si>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</si>
  <si>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</si>
  <si>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</si>
  <si>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</si>
  <si>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</si>
  <si>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</si>
  <si>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</si>
  <si>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</si>
  <si>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</si>
  <si>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</si>
  <si>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</si>
  <si>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</si>
  <si>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</si>
  <si>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</si>
  <si>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</si>
  <si>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</si>
  <si>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</si>
  <si>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</si>
  <si>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</si>
  <si>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</si>
  <si>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</si>
  <si>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</si>
  <si>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</si>
  <si>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</si>
  <si>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</si>
  <si>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</si>
  <si>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</si>
  <si>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</si>
  <si>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</si>
  <si>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</si>
  <si>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</si>
  <si>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</si>
  <si>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</si>
  <si>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</si>
  <si>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</si>
  <si>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</si>
  <si>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</si>
  <si>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</si>
  <si>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</si>
  <si>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</si>
  <si>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</si>
  <si>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</si>
  <si>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</si>
  <si>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</si>
  <si>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</si>
  <si>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</si>
  <si>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</si>
  <si>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</si>
  <si>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</si>
  <si>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</si>
  <si>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</si>
  <si>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</si>
  <si>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</si>
  <si>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</si>
  <si>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</si>
  <si>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</si>
  <si>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</si>
  <si>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</si>
  <si>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</si>
  <si>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</si>
  <si>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</si>
  <si>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</si>
  <si>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</si>
  <si>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</si>
  <si>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</si>
  <si>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</si>
  <si>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</si>
  <si>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</si>
  <si>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</si>
  <si>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</si>
  <si>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</si>
  <si>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</si>
  <si>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</si>
  <si>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</si>
  <si>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</si>
  <si>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</si>
  <si>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</si>
  <si>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</si>
  <si>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</si>
  <si>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</si>
  <si>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</si>
  <si>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</si>
  <si>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</si>
  <si>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</si>
  <si>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</si>
  <si>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</si>
  <si>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</si>
  <si>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</si>
  <si>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</si>
  <si>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</si>
  <si>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</si>
  <si>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</si>
  <si>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</si>
  <si>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</si>
  <si>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</si>
  <si>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</si>
  <si>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</si>
  <si>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</si>
  <si>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</si>
  <si>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</si>
  <si>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</si>
  <si>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</si>
  <si>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</si>
  <si>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</si>
  <si>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</si>
  <si>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</si>
  <si>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</si>
  <si>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</si>
  <si>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</si>
  <si>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</si>
  <si>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</si>
  <si>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</si>
  <si>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</si>
  <si>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</si>
  <si>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</si>
  <si>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</si>
  <si>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</si>
  <si>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</si>
  <si>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</si>
  <si>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</si>
  <si>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</si>
  <si>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</si>
  <si>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</si>
  <si>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</si>
  <si>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</si>
  <si>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</si>
  <si>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</si>
  <si>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</si>
  <si>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</si>
  <si>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</si>
  <si>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</si>
  <si>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</si>
  <si>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</si>
  <si>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</si>
  <si>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</si>
  <si>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</si>
  <si>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</si>
  <si>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</si>
  <si>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</si>
  <si>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</si>
  <si>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</si>
  <si>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</si>
  <si>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</si>
  <si>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</si>
  <si>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</si>
  <si>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</si>
  <si>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</si>
  <si>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</si>
  <si>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</si>
  <si>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</si>
  <si>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</si>
  <si>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</si>
  <si>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</si>
  <si>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</si>
  <si>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</si>
  <si>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</si>
  <si>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</si>
  <si>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</si>
  <si>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</si>
  <si>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</si>
  <si>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</si>
  <si>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</si>
  <si>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</si>
  <si>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</si>
  <si>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</si>
  <si>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</si>
  <si>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</si>
  <si>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</si>
  <si>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</si>
  <si>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</si>
  <si>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</si>
  <si>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</si>
  <si>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</si>
  <si>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</si>
  <si>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</si>
  <si>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</si>
  <si>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</si>
  <si>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</si>
  <si>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</si>
  <si>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</si>
  <si>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</si>
  <si>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</si>
  <si>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</si>
  <si>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</si>
  <si>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</si>
  <si>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</si>
  <si>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</si>
  <si>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</si>
  <si>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</si>
  <si>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</si>
  <si>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</si>
  <si>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</si>
  <si>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</si>
  <si>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</si>
  <si>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</si>
  <si>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</si>
  <si>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</si>
  <si>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</si>
  <si>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</si>
  <si>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</si>
  <si>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</si>
  <si>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</si>
  <si>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</si>
  <si>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</si>
  <si>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</si>
  <si>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</si>
  <si>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</si>
  <si>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</si>
  <si>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</si>
  <si>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</si>
  <si>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</si>
  <si>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</si>
  <si>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</si>
  <si>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</si>
  <si>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</si>
  <si>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</si>
  <si>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</si>
  <si>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</si>
  <si>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</si>
  <si>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</si>
  <si>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</si>
  <si>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</si>
  <si>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</si>
  <si>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</si>
  <si>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</si>
  <si>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</si>
  <si>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</si>
  <si>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</si>
  <si>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</si>
  <si>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</si>
  <si>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</si>
  <si>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</si>
  <si>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</si>
  <si>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</si>
  <si>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</si>
  <si>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</si>
  <si>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</si>
  <si>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</si>
  <si>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</si>
  <si>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</si>
  <si>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</si>
  <si>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</si>
  <si>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</si>
  <si>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</si>
  <si>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</si>
  <si>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</si>
  <si>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</si>
  <si>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</si>
  <si>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</si>
  <si>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</si>
  <si>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</si>
  <si>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</si>
  <si>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</si>
  <si>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</si>
  <si>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</si>
  <si>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</si>
  <si>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</si>
  <si>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</si>
  <si>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</si>
  <si>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</si>
  <si>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</si>
  <si>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</si>
  <si>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</si>
  <si>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</si>
  <si>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</si>
  <si>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</si>
  <si>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</si>
  <si>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</si>
  <si>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</si>
  <si>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</si>
  <si>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</si>
  <si>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</si>
  <si>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</si>
  <si>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</si>
  <si>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</si>
  <si>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</si>
  <si>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</si>
  <si>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</si>
  <si>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</si>
  <si>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</si>
  <si>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</si>
  <si>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</si>
  <si>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</si>
  <si>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</si>
  <si>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</si>
  <si>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</si>
  <si>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</si>
  <si>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</si>
  <si>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</si>
  <si>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</si>
  <si>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</si>
  <si>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</si>
  <si>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</si>
  <si>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</si>
  <si>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</si>
  <si>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</si>
  <si>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</si>
  <si>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</si>
  <si>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</si>
  <si>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</si>
  <si>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</si>
  <si>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</si>
  <si>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</si>
  <si>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</si>
  <si>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</si>
  <si>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</si>
  <si>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</si>
  <si>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</si>
  <si>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</si>
  <si>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</si>
  <si>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</si>
  <si>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</si>
  <si>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</si>
  <si>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</si>
  <si>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</si>
  <si>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</si>
  <si>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</si>
  <si>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</si>
  <si>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</si>
  <si>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</si>
  <si>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</si>
  <si>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</si>
  <si>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</si>
  <si>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</si>
  <si>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</si>
  <si>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</si>
  <si>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</si>
  <si>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</si>
  <si>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</si>
  <si>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</si>
  <si>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</si>
  <si>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</si>
  <si>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</si>
  <si>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</si>
  <si>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</si>
  <si>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</si>
  <si>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</si>
  <si>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</si>
  <si>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</si>
  <si>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</si>
  <si>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</si>
  <si>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</si>
  <si>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</si>
  <si>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</si>
  <si>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</si>
  <si>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</si>
  <si>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</si>
  <si>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</si>
  <si>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</si>
  <si>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</si>
  <si>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</si>
  <si>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</si>
  <si>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</si>
  <si>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</si>
  <si>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</si>
  <si>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</si>
  <si>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</si>
  <si>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</si>
  <si>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</si>
  <si>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</si>
  <si>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</si>
  <si>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</si>
  <si>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</si>
  <si>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</si>
  <si>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</si>
  <si>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</si>
  <si>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</si>
  <si>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</si>
  <si>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</si>
  <si>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</si>
  <si>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</si>
  <si>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</si>
  <si>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</si>
  <si>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</si>
  <si>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</si>
  <si>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</si>
  <si>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</si>
  <si>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</si>
  <si>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</si>
  <si>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</si>
  <si>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</si>
  <si>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</si>
  <si>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</si>
  <si>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</si>
  <si>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</si>
  <si>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</si>
  <si>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</si>
  <si>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</si>
  <si>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</si>
  <si>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</si>
  <si>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</si>
  <si>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</si>
  <si>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</si>
  <si>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</si>
  <si>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</si>
  <si>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</si>
  <si>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</si>
  <si>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</si>
  <si>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</si>
  <si>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</si>
  <si>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</si>
  <si>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</si>
  <si>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</si>
  <si>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</si>
  <si>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</si>
  <si>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</si>
  <si>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</si>
  <si>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</si>
  <si>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</si>
  <si>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</si>
  <si>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</si>
  <si>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</si>
  <si>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</si>
  <si>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</si>
  <si>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</si>
  <si>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</si>
  <si>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</si>
  <si>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</si>
  <si>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</si>
  <si>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</si>
  <si>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</si>
  <si>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</si>
  <si>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</si>
  <si>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</si>
  <si>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</si>
  <si>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</si>
  <si>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</si>
  <si>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</si>
  <si>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</si>
  <si>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</si>
  <si>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</si>
  <si>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</si>
  <si>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</si>
  <si>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</si>
  <si>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</si>
  <si>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</si>
  <si>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</si>
  <si>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</si>
  <si>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</si>
  <si>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</si>
  <si>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</si>
  <si>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</si>
  <si>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</si>
  <si>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</si>
  <si>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</si>
  <si>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</si>
  <si>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</si>
  <si>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</si>
  <si>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</si>
  <si>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</si>
  <si>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</si>
  <si>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</si>
  <si>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</si>
  <si>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</si>
  <si>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</si>
  <si>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</si>
  <si>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</si>
  <si>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</si>
  <si>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</si>
  <si>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</si>
  <si>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</si>
  <si>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</si>
  <si>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</si>
  <si>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</si>
  <si>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</si>
  <si>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</si>
  <si>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</si>
  <si>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</si>
  <si>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</si>
  <si>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</si>
  <si>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</si>
  <si>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</si>
  <si>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</si>
  <si>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</si>
  <si>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</si>
  <si>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</si>
  <si>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</si>
  <si>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</si>
  <si>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</si>
  <si>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</si>
  <si>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</si>
  <si>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</si>
  <si>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</si>
  <si>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</si>
  <si>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</si>
  <si>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</si>
  <si>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</si>
  <si>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</si>
  <si>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</si>
  <si>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</si>
  <si>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</si>
  <si>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</si>
  <si>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</si>
  <si>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</si>
  <si>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</si>
  <si>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</si>
  <si>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</si>
  <si>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</si>
  <si>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</si>
  <si>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</si>
  <si>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</si>
  <si>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</si>
  <si>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</si>
  <si>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</si>
  <si>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</si>
  <si>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</si>
  <si>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</si>
  <si>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</si>
  <si>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</si>
  <si>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</si>
  <si>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</si>
  <si>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</si>
  <si>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</si>
  <si>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</si>
  <si>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</si>
  <si>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</si>
  <si>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</si>
  <si>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</si>
  <si>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</si>
  <si>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</si>
  <si>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</si>
  <si>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</si>
  <si>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</si>
  <si>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</si>
  <si>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</si>
  <si>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</si>
  <si>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</si>
  <si>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</si>
  <si>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</si>
  <si>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</si>
  <si>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</si>
  <si>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</si>
  <si>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</si>
  <si>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</si>
  <si>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</si>
  <si>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</si>
  <si>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</si>
  <si>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</si>
  <si>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</si>
  <si>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</si>
  <si>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</si>
  <si>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</si>
  <si>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</si>
  <si>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</si>
  <si>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</si>
  <si>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</si>
  <si>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</si>
  <si>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</si>
  <si>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</si>
  <si>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</si>
  <si>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</si>
  <si>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</si>
  <si>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</si>
  <si>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</si>
  <si>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</si>
  <si>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</si>
  <si>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</si>
  <si>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</si>
  <si>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</si>
  <si>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</si>
  <si>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</si>
  <si>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</si>
  <si>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</si>
  <si>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</si>
  <si>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</si>
  <si>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</si>
  <si>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</si>
  <si>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</si>
  <si>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</si>
  <si>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</si>
  <si>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</si>
  <si>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</si>
  <si>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</si>
  <si>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</si>
  <si>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</si>
  <si>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</si>
  <si>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</si>
  <si>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</si>
  <si>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</si>
  <si>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</si>
  <si>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</si>
  <si>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</si>
  <si>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</si>
  <si>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</si>
  <si>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</si>
  <si>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</si>
  <si>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</si>
  <si>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</si>
  <si>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</si>
  <si>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</si>
  <si>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</si>
  <si>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</si>
  <si>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</si>
  <si>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</si>
  <si>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</si>
  <si>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</si>
  <si>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</si>
  <si>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</si>
  <si>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</si>
  <si>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</si>
  <si>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</si>
  <si>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</si>
  <si>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</si>
  <si>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</si>
  <si>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</si>
  <si>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</si>
  <si>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</si>
  <si>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</si>
  <si>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</si>
  <si>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</si>
  <si>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</si>
  <si>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</si>
  <si>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</si>
  <si>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</si>
  <si>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</si>
  <si>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</si>
  <si>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</si>
  <si>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</si>
  <si>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</si>
  <si>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</si>
  <si>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</si>
  <si>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</si>
  <si>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</si>
  <si>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</si>
  <si>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</si>
  <si>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</si>
  <si>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</si>
  <si>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</si>
  <si>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</si>
  <si>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</si>
  <si>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</si>
  <si>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</si>
  <si>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</si>
  <si>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</si>
  <si>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</si>
  <si>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</si>
  <si>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</si>
  <si>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</si>
  <si>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</si>
  <si>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</si>
  <si>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</si>
  <si>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</si>
  <si>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</si>
  <si>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</si>
  <si>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</si>
  <si>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</si>
  <si>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</si>
  <si>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</si>
  <si>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</si>
  <si>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</si>
  <si>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</si>
  <si>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</si>
  <si>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</si>
  <si>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</si>
  <si>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</si>
  <si>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</si>
  <si>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</si>
  <si>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</si>
  <si>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</si>
  <si>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</si>
  <si>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</si>
  <si>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</si>
  <si>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</si>
  <si>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</si>
  <si>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</si>
  <si>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</si>
  <si>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</si>
  <si>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</si>
  <si>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</si>
  <si>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</si>
  <si>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</si>
  <si>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</si>
  <si>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</si>
  <si>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</si>
  <si>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</si>
  <si>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</si>
  <si>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</si>
  <si>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</si>
  <si>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</si>
  <si>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</si>
  <si>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</si>
  <si>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</si>
  <si>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</si>
  <si>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</si>
  <si>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</si>
  <si>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</si>
  <si>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</si>
  <si>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</si>
  <si>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</si>
  <si>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</si>
  <si>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</si>
  <si>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</si>
  <si>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</si>
  <si>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</si>
  <si>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</si>
  <si>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</si>
  <si>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</si>
  <si>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</si>
  <si>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</si>
  <si>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</si>
  <si>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</si>
  <si>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</si>
  <si>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</si>
  <si>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</si>
  <si>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</si>
  <si>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</si>
  <si>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</si>
  <si>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</si>
  <si>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</si>
  <si>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</si>
  <si>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</si>
  <si>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</si>
  <si>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</si>
  <si>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</si>
  <si>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</si>
  <si>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</si>
  <si>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</si>
  <si>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</si>
  <si>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</si>
  <si>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</si>
  <si>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</si>
  <si>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</si>
  <si>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</si>
  <si>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</si>
  <si>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</si>
  <si>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</si>
  <si>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</si>
  <si>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</si>
  <si>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</si>
  <si>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</si>
  <si>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</si>
  <si>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</si>
  <si>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</si>
  <si>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</si>
  <si>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</si>
  <si>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</si>
  <si>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</si>
  <si>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</si>
  <si>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</si>
  <si>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</si>
  <si>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</si>
  <si>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</si>
  <si>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</si>
  <si>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</si>
  <si>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</si>
  <si>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</si>
  <si>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</si>
  <si>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</si>
  <si>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</si>
  <si>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</si>
  <si>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</si>
  <si>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</si>
  <si>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</si>
  <si>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</si>
  <si>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</si>
  <si>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</si>
  <si>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</si>
  <si>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</si>
  <si>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</si>
  <si>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</si>
  <si>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</si>
  <si>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</si>
  <si>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</si>
  <si>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</si>
  <si>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</si>
  <si>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</si>
  <si>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</si>
  <si>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</si>
  <si>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</si>
  <si>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</si>
  <si>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</si>
  <si>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</si>
  <si>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</si>
  <si>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</si>
  <si>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</si>
  <si>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</si>
  <si>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</si>
  <si>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</si>
  <si>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</si>
  <si>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</si>
  <si>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</si>
  <si>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</si>
  <si>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</si>
  <si>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</si>
  <si>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</si>
  <si>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</si>
  <si>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</si>
  <si>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</si>
  <si>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</si>
  <si>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</si>
  <si>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</si>
  <si>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</si>
  <si>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</si>
  <si>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</si>
  <si>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</si>
  <si>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</si>
  <si>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</si>
  <si>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</si>
  <si>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</si>
  <si>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</si>
  <si>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</si>
  <si>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</si>
  <si>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</si>
  <si>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</si>
  <si>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</si>
  <si>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</si>
  <si>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</si>
  <si>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</si>
  <si>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</si>
  <si>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</si>
  <si>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</si>
  <si>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</si>
  <si>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</si>
  <si>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</si>
  <si>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</si>
  <si>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</si>
  <si>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</si>
  <si>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</si>
  <si>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</si>
  <si>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</si>
  <si>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</si>
  <si>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</si>
  <si>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</si>
  <si>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</si>
  <si>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</si>
  <si>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</si>
  <si>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</si>
  <si>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</si>
  <si>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</si>
  <si>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</si>
  <si>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</si>
  <si>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</si>
  <si>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</si>
  <si>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</si>
  <si>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</si>
  <si>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</si>
  <si>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</si>
  <si>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</si>
  <si>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</si>
  <si>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</si>
  <si>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</si>
  <si>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</si>
  <si>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</si>
  <si>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</si>
  <si>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</si>
  <si>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</si>
  <si>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</si>
  <si>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</si>
  <si>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</si>
  <si>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</si>
  <si>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</si>
  <si>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</si>
  <si>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</si>
  <si>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</si>
  <si>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</si>
  <si>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</si>
  <si>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</si>
  <si>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</si>
  <si>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</si>
  <si>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</si>
  <si>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</si>
  <si>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</si>
  <si>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</si>
  <si>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</si>
  <si>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</si>
  <si>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</si>
  <si>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</si>
  <si>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</si>
  <si>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</si>
  <si>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</si>
  <si>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</si>
  <si>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</si>
  <si>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</si>
  <si>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</si>
  <si>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</si>
  <si>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</si>
  <si>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</si>
  <si>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</si>
  <si>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</si>
  <si>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</si>
  <si>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</si>
  <si>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</si>
  <si>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</si>
  <si>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</si>
  <si>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</si>
  <si>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</si>
  <si>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</si>
  <si>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</si>
  <si>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</si>
  <si>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</si>
  <si>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</si>
  <si>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</si>
  <si>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</si>
  <si>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</si>
  <si>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</si>
  <si>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</si>
  <si>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</si>
  <si>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</si>
  <si>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</si>
  <si>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</si>
  <si>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</si>
  <si>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</si>
  <si>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</si>
  <si>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</si>
  <si>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</si>
  <si>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</si>
  <si>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</si>
  <si>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</si>
  <si>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</si>
  <si>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</si>
  <si>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</si>
  <si>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</si>
  <si>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</si>
  <si>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</si>
  <si>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</si>
  <si>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</si>
  <si>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</si>
  <si>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</si>
  <si>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</si>
  <si>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</si>
  <si>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</si>
  <si>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</si>
  <si>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</si>
  <si>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</si>
  <si>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</si>
  <si>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</si>
  <si>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</si>
  <si>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</si>
  <si>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</si>
  <si>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</si>
  <si>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</si>
  <si>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</si>
  <si>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</si>
  <si>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</si>
  <si>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</si>
  <si>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</si>
  <si>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</si>
  <si>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</si>
  <si>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</si>
  <si>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</si>
  <si>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</si>
  <si>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</si>
  <si>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</si>
  <si>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</si>
  <si>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</si>
  <si>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</si>
  <si>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</si>
  <si>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</si>
  <si>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</si>
  <si>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</si>
  <si>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</si>
  <si>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</si>
  <si>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</si>
  <si>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</si>
  <si>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</si>
  <si>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</si>
  <si>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</si>
  <si>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</si>
  <si>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</si>
  <si>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</si>
  <si>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</si>
  <si>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</si>
  <si>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</si>
  <si>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</si>
  <si>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</si>
  <si>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</si>
  <si>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</si>
  <si>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</si>
  <si>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</si>
  <si>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</si>
  <si>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</si>
  <si>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</si>
  <si>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</si>
  <si>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</si>
  <si>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</si>
  <si>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</si>
  <si>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</si>
  <si>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</si>
  <si>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</si>
  <si>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</si>
  <si>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</si>
  <si>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</si>
  <si>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</si>
  <si>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</si>
  <si>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</si>
  <si>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</si>
  <si>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</si>
  <si>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</si>
  <si>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</si>
  <si>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</si>
  <si>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</si>
  <si>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</si>
  <si>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</si>
  <si>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</si>
  <si>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</si>
  <si>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</si>
  <si>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</si>
  <si>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</si>
  <si>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</si>
  <si>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</si>
  <si>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</si>
  <si>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</si>
  <si>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</si>
  <si>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</si>
  <si>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</si>
  <si>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</si>
  <si>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</si>
  <si>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</si>
  <si>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</si>
  <si>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</si>
  <si>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</si>
  <si>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</si>
  <si>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</si>
  <si>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</si>
  <si>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</si>
  <si>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</si>
  <si>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</si>
  <si>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</si>
  <si>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</si>
  <si>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</si>
  <si>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</si>
  <si>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</si>
  <si>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</si>
  <si>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</si>
  <si>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</si>
  <si>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</si>
  <si>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</si>
  <si>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</si>
  <si>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</si>
  <si>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</si>
  <si>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</si>
  <si>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</si>
  <si>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</si>
  <si>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</si>
  <si>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</si>
  <si>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</si>
  <si>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</si>
  <si>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</si>
  <si>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</si>
  <si>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</si>
  <si>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</si>
  <si>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</si>
  <si>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</si>
  <si>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</si>
  <si>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</si>
  <si>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</si>
  <si>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</si>
  <si>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</si>
  <si>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</si>
  <si>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</si>
  <si>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</si>
  <si>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</si>
  <si>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</si>
  <si>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</si>
  <si>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</si>
  <si>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</si>
  <si>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</si>
  <si>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</si>
  <si>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</si>
  <si>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</si>
  <si>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</si>
  <si>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</si>
  <si>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</si>
  <si>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</si>
  <si>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</si>
  <si>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</si>
  <si>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</si>
  <si>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</si>
  <si>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</si>
  <si>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</si>
  <si>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</si>
  <si>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</si>
  <si>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</si>
  <si>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</si>
  <si>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</si>
  <si>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</si>
  <si>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</si>
  <si>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</si>
  <si>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</si>
  <si>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</si>
  <si>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</si>
  <si>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</si>
  <si>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</si>
  <si>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</si>
  <si>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</si>
  <si>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</si>
  <si>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</si>
  <si>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</si>
  <si>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</si>
  <si>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</si>
  <si>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</si>
  <si>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</si>
  <si>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</si>
  <si>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</si>
  <si>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</si>
  <si>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</si>
  <si>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</si>
  <si>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</si>
  <si>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</si>
  <si>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</si>
  <si>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</si>
  <si>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</si>
  <si>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</si>
  <si>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</si>
  <si>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</si>
  <si>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</si>
  <si>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</si>
  <si>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</si>
  <si>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</si>
  <si>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</si>
  <si>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</si>
  <si>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</si>
  <si>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</si>
  <si>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</si>
  <si>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</si>
  <si>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</si>
  <si>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</si>
  <si>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</si>
  <si>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</si>
  <si>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</si>
  <si>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</si>
  <si>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</si>
  <si>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</si>
  <si>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</si>
  <si>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</si>
  <si>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</si>
  <si>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</si>
  <si>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</si>
  <si>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</si>
  <si>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</si>
  <si>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</si>
  <si>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</si>
  <si>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</si>
  <si>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</si>
  <si>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</si>
  <si>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</si>
  <si>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</si>
  <si>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</si>
  <si>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</si>
  <si>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</si>
  <si>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</si>
  <si>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</si>
  <si>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</si>
  <si>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</si>
  <si>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</si>
  <si>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</si>
  <si>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</si>
  <si>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</si>
  <si>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</si>
  <si>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</si>
  <si>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</si>
  <si>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</si>
  <si>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</si>
  <si>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</si>
  <si>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</si>
  <si>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</si>
  <si>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</si>
  <si>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</si>
  <si>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</si>
  <si>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</si>
  <si>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</si>
  <si>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</si>
  <si>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</si>
  <si>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</si>
  <si>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</si>
  <si>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</si>
  <si>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</si>
  <si>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</si>
  <si>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</si>
  <si>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</si>
  <si>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</si>
  <si>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</si>
  <si>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</si>
  <si>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</si>
  <si>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</si>
  <si>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</si>
  <si>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</si>
  <si>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</si>
  <si>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</si>
  <si>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</si>
  <si>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</si>
  <si>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</si>
  <si>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</si>
  <si>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</si>
  <si>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</si>
  <si>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</si>
  <si>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</si>
  <si>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</si>
  <si>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</si>
  <si>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</si>
  <si>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</si>
  <si>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</si>
  <si>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</si>
  <si>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</si>
  <si>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</si>
  <si>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</si>
  <si>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</si>
  <si>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</si>
  <si>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</si>
  <si>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</si>
  <si>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</si>
  <si>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</si>
  <si>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</si>
  <si>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</si>
  <si>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</si>
  <si>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</si>
  <si>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</si>
  <si>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</si>
  <si>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</si>
  <si>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</si>
  <si>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</si>
  <si>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</si>
  <si>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</si>
  <si>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</si>
  <si>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</si>
  <si>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</si>
  <si>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</si>
  <si>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</si>
  <si>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</si>
  <si>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</si>
  <si>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</si>
  <si>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</si>
  <si>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</si>
  <si>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</si>
  <si>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</si>
  <si>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</si>
  <si>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</si>
  <si>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</si>
  <si>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</si>
  <si>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</si>
  <si>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</si>
  <si>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</si>
  <si>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</si>
  <si>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</si>
  <si>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</si>
  <si>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</si>
  <si>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</si>
  <si>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</si>
  <si>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</si>
  <si>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</si>
  <si>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</si>
  <si>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</si>
  <si>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</si>
  <si>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</si>
  <si>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</si>
  <si>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</si>
  <si>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</si>
  <si>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</si>
  <si>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</si>
  <si>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</si>
  <si>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</si>
  <si>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</si>
  <si>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</si>
  <si>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</si>
  <si>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</si>
  <si>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</si>
  <si>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</si>
  <si>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</si>
  <si>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</si>
  <si>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</si>
  <si>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</si>
  <si>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</si>
  <si>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</si>
  <si>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</si>
  <si>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</si>
  <si>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</si>
  <si>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</si>
  <si>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</si>
  <si>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</si>
  <si>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</si>
  <si>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</si>
  <si>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</si>
  <si>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</si>
  <si>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</si>
  <si>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</si>
  <si>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</si>
  <si>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</si>
  <si>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</si>
  <si>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</si>
  <si>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</si>
  <si>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</si>
  <si>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</si>
  <si>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</si>
  <si>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</si>
  <si>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</si>
  <si>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</si>
  <si>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</si>
  <si>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</si>
  <si>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</si>
  <si>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</si>
  <si>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</si>
  <si>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</si>
  <si>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</si>
  <si>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</si>
  <si>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</si>
  <si>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</si>
  <si>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</si>
  <si>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</si>
  <si>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</si>
  <si>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</si>
  <si>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</si>
  <si>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</si>
  <si>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</si>
  <si>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</si>
  <si>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</si>
  <si>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</si>
  <si>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</si>
  <si>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</si>
  <si>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</si>
  <si>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</si>
  <si>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</si>
  <si>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</si>
  <si>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</si>
  <si>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</si>
  <si>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</si>
  <si>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</si>
  <si>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</si>
  <si>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</si>
  <si>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</si>
  <si>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</si>
  <si>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</si>
  <si>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</si>
  <si>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</si>
  <si>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</si>
  <si>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</si>
  <si>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</si>
  <si>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</si>
  <si>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</si>
  <si>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</si>
  <si>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</si>
  <si>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</si>
  <si>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</si>
  <si>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</si>
  <si>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</si>
  <si>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</si>
  <si>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</si>
  <si>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</si>
  <si>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</si>
  <si>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</si>
  <si>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</si>
  <si>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</si>
  <si>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</si>
  <si>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</si>
  <si>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</si>
  <si>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</si>
  <si>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</si>
  <si>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</si>
  <si>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</si>
  <si>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</si>
  <si>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</si>
  <si>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</si>
  <si>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</si>
  <si>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</si>
  <si>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</si>
  <si>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</si>
  <si>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</si>
  <si>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</si>
  <si>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</si>
  <si>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</si>
  <si>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</si>
  <si>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</si>
  <si>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</si>
  <si>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</si>
  <si>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</si>
  <si>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</si>
  <si>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</si>
  <si>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</si>
  <si>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</si>
  <si>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</si>
  <si>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</si>
  <si>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</si>
  <si>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</si>
  <si>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</si>
  <si>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</si>
  <si>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</si>
  <si>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</si>
  <si>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</si>
  <si>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</si>
  <si>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</si>
  <si>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</si>
  <si>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</si>
  <si>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</si>
  <si>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</si>
  <si>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</si>
  <si>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</si>
  <si>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</si>
  <si>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</si>
  <si>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</si>
  <si>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</si>
  <si>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</si>
  <si>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</si>
  <si>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</si>
  <si>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</si>
  <si>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</si>
  <si>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</si>
  <si>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</si>
  <si>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</si>
  <si>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</si>
  <si>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</si>
  <si>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</si>
  <si>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</si>
  <si>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</si>
  <si>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</si>
  <si>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</si>
  <si>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</si>
  <si>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</si>
  <si>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</si>
  <si>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</si>
  <si>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</si>
  <si>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</si>
  <si>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</si>
  <si>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</si>
  <si>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</si>
  <si>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</si>
  <si>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</si>
  <si>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</si>
  <si>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</si>
  <si>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</si>
  <si>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</si>
  <si>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</si>
  <si>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</si>
  <si>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</si>
  <si>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</si>
  <si>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</si>
  <si>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</si>
  <si>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</si>
  <si>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</si>
  <si>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</si>
  <si>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</si>
  <si>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</si>
  <si>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</si>
  <si>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</si>
  <si>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</si>
  <si>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</si>
  <si>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</si>
  <si>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</si>
  <si>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</si>
  <si>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</si>
  <si>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</si>
  <si>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</si>
  <si>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</si>
  <si>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</si>
  <si>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</si>
  <si>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</si>
  <si>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</si>
  <si>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</si>
  <si>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</si>
  <si>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</si>
  <si>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</si>
  <si>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</si>
  <si>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</si>
  <si>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</si>
  <si>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</si>
  <si>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</si>
  <si>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</si>
  <si>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</si>
  <si>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</si>
  <si>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</si>
  <si>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</si>
  <si>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</si>
  <si>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</si>
  <si>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</si>
  <si>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</si>
  <si>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</si>
  <si>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</si>
  <si>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</si>
  <si>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</si>
  <si>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</si>
  <si>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</si>
  <si>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</si>
  <si>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</si>
  <si>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</si>
  <si>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</si>
  <si>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</si>
  <si>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</si>
  <si>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</si>
  <si>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</si>
  <si>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</si>
  <si>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</si>
  <si>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</si>
  <si>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</si>
  <si>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</si>
  <si>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</si>
  <si>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</si>
  <si>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</si>
  <si>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</si>
  <si>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</si>
  <si>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</si>
  <si>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</si>
  <si>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</si>
  <si>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</si>
  <si>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</si>
  <si>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</si>
  <si>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</si>
  <si>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</si>
  <si>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</si>
  <si>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</si>
  <si>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</si>
  <si>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</si>
  <si>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</si>
  <si>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</si>
  <si>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</si>
  <si>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</si>
  <si>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</si>
  <si>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</si>
  <si>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</si>
  <si>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</si>
  <si>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</si>
  <si>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</si>
  <si>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</si>
  <si>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</si>
  <si>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</si>
  <si>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</si>
  <si>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</si>
  <si>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</si>
  <si>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</si>
  <si>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</si>
  <si>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</si>
  <si>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</si>
  <si>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</si>
  <si>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</si>
  <si>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</si>
  <si>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</si>
  <si>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</si>
  <si>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</si>
  <si>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</si>
  <si>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</si>
  <si>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</si>
  <si>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</si>
  <si>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</si>
  <si>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</si>
  <si>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</si>
  <si>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</si>
  <si>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</si>
  <si>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</si>
  <si>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</si>
  <si>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</si>
  <si>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</si>
  <si>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</si>
  <si>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</si>
  <si>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</si>
  <si>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</si>
  <si>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</si>
  <si>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</si>
  <si>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</si>
  <si>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</si>
  <si>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</si>
  <si>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</si>
  <si>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</si>
  <si>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</si>
  <si>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</si>
  <si>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</si>
  <si>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</si>
  <si>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</si>
  <si>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</si>
  <si>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</si>
  <si>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</si>
  <si>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</si>
  <si>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</si>
  <si>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</si>
  <si>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</si>
  <si>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</si>
  <si>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</si>
  <si>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</si>
  <si>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</si>
  <si>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</si>
  <si>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</si>
  <si>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</si>
  <si>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</si>
  <si>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</si>
  <si>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</si>
  <si>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</si>
  <si>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</si>
  <si>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</si>
  <si>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</si>
  <si>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</si>
  <si>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</si>
  <si>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</si>
  <si>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</si>
  <si>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</si>
  <si>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</si>
  <si>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</si>
  <si>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</si>
  <si>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</si>
  <si>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</si>
  <si>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</si>
  <si>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</si>
  <si>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</si>
  <si>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</si>
  <si>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</si>
  <si>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</si>
  <si>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</si>
  <si>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</si>
  <si>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</si>
  <si>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</si>
  <si>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</si>
  <si>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</si>
  <si>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</si>
  <si>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</si>
  <si>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</si>
  <si>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</si>
  <si>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</si>
  <si>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</si>
  <si>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</si>
  <si>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</si>
  <si>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</si>
  <si>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</si>
  <si>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</si>
  <si>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</si>
  <si>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</si>
  <si>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</si>
  <si>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</si>
  <si>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</si>
  <si>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</si>
  <si>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</si>
  <si>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</si>
  <si>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</si>
  <si>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</si>
  <si>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</si>
  <si>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</si>
  <si>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</si>
  <si>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</si>
  <si>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</si>
  <si>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</si>
  <si>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</si>
  <si>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</si>
  <si>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</si>
  <si>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</si>
  <si>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</si>
  <si>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</si>
  <si>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</si>
  <si>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</si>
  <si>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</si>
  <si>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</si>
  <si>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</si>
  <si>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</si>
  <si>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</si>
  <si>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</si>
  <si>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</si>
  <si>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</si>
  <si>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</si>
  <si>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</si>
  <si>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</si>
  <si>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</si>
  <si>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</si>
  <si>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</si>
  <si>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</si>
  <si>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</si>
  <si>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</si>
  <si>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</si>
  <si>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</si>
  <si>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</si>
  <si>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</si>
  <si>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</si>
  <si>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</si>
  <si>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</si>
  <si>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</si>
  <si>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</si>
  <si>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</si>
  <si>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</si>
  <si>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</si>
  <si>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</si>
  <si>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</si>
  <si>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</si>
  <si>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</si>
  <si>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</si>
  <si>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</si>
  <si>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</si>
  <si>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</si>
  <si>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</si>
  <si>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</si>
  <si>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</si>
  <si>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</si>
  <si>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</si>
  <si>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</si>
  <si>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</si>
  <si>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</si>
  <si>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</si>
  <si>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</si>
  <si>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</si>
  <si>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</si>
  <si>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</si>
  <si>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</si>
  <si>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</si>
  <si>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</si>
  <si>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</si>
  <si>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</si>
  <si>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</si>
  <si>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</si>
  <si>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</si>
  <si>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</si>
  <si>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</si>
  <si>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</si>
  <si>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</si>
  <si>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</si>
  <si>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</si>
  <si>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</si>
  <si>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</si>
  <si>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</si>
  <si>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</si>
  <si>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</si>
  <si>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</si>
  <si>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</si>
  <si>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</si>
  <si>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</si>
  <si>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</si>
  <si>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</si>
  <si>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</si>
  <si>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</si>
  <si>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</si>
  <si>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</si>
  <si>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</si>
  <si>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</si>
  <si>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</si>
  <si>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</si>
  <si>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</si>
  <si>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</si>
  <si>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</si>
  <si>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</si>
  <si>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</si>
  <si>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</si>
  <si>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</si>
  <si>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</si>
  <si>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</si>
  <si>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</si>
  <si>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</si>
  <si>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</si>
  <si>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</si>
  <si>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</si>
  <si>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</si>
  <si>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</si>
  <si>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</si>
  <si>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</si>
  <si>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</si>
  <si>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</si>
  <si>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</si>
  <si>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</si>
  <si>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</si>
  <si>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</si>
  <si>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</si>
  <si>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</si>
  <si>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</si>
  <si>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</si>
  <si>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</si>
  <si>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</si>
  <si>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</si>
  <si>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</si>
  <si>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</si>
  <si>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</si>
  <si>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</si>
  <si>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</si>
  <si>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</si>
  <si>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</si>
  <si>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</si>
  <si>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</si>
  <si>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</si>
  <si>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</si>
  <si>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</si>
  <si>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</si>
  <si>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</si>
  <si>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</si>
  <si>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</si>
  <si>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</si>
  <si>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</si>
  <si>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</si>
  <si>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</si>
  <si>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</si>
  <si>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</si>
  <si>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</si>
  <si>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</si>
  <si>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</si>
  <si>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</si>
  <si>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</si>
  <si>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</si>
  <si>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</si>
  <si>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</si>
  <si>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</si>
  <si>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</si>
  <si>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</si>
  <si>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</si>
  <si>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</si>
  <si>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</si>
  <si>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</si>
  <si>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</si>
  <si>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</si>
  <si>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</si>
  <si>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</si>
  <si>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</si>
  <si>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</si>
  <si>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</si>
  <si>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</si>
  <si>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</si>
  <si>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</si>
  <si>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</si>
  <si>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</si>
  <si>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</si>
  <si>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</si>
  <si>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</si>
  <si>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</si>
  <si>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</si>
  <si>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</si>
  <si>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</si>
  <si>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</si>
  <si>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</si>
  <si>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</si>
  <si>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</si>
  <si>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</si>
  <si>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</si>
  <si>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</si>
  <si>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</si>
  <si>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</si>
  <si>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</si>
  <si>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</si>
  <si>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</si>
  <si>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</si>
  <si>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</si>
  <si>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</si>
  <si>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</si>
  <si>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</si>
  <si>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</si>
  <si>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</si>
  <si>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</si>
  <si>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</si>
  <si>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</si>
  <si>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</si>
  <si>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</si>
  <si>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</si>
  <si>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</si>
  <si>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</si>
  <si>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</si>
  <si>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</si>
  <si>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</si>
  <si>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</si>
  <si>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</si>
  <si>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</si>
  <si>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</si>
  <si>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</si>
  <si>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</si>
  <si>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</si>
  <si>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</si>
  <si>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</si>
  <si>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</si>
  <si>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</si>
  <si>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</si>
  <si>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</si>
  <si>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</si>
  <si>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</si>
  <si>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</si>
  <si>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</si>
  <si>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</si>
  <si>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</si>
  <si>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</si>
  <si>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</si>
  <si>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</si>
  <si>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</si>
  <si>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</si>
  <si>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</si>
  <si>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</si>
  <si>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</si>
  <si>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</si>
  <si>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</si>
  <si>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</si>
  <si>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</si>
  <si>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</si>
  <si>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</si>
  <si>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</si>
  <si>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</si>
  <si>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</si>
  <si>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</si>
  <si>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</si>
  <si>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</si>
  <si>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</si>
  <si>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</si>
  <si>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</si>
  <si>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</si>
  <si>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</si>
  <si>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</si>
  <si>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</si>
  <si>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</si>
  <si>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</si>
  <si>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</si>
  <si>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</si>
  <si>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</si>
  <si>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</si>
  <si>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</si>
  <si>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</si>
  <si>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</si>
  <si>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</si>
  <si>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</si>
  <si>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</si>
  <si>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</si>
  <si>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</si>
  <si>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</si>
  <si>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</si>
  <si>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</si>
  <si>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</si>
  <si>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</si>
  <si>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</si>
  <si>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</si>
  <si>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</si>
  <si>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</si>
  <si>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</si>
  <si>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</si>
  <si>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</si>
  <si>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</si>
  <si>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</si>
  <si>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</si>
  <si>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</si>
  <si>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</si>
  <si>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</si>
  <si>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</si>
  <si>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</si>
  <si>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</si>
  <si>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</si>
  <si>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</si>
  <si>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</si>
  <si>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</si>
  <si>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</si>
  <si>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</si>
  <si>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</si>
  <si>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</si>
  <si>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</si>
  <si>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</si>
  <si>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</si>
  <si>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</si>
  <si>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</si>
  <si>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</si>
  <si>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</si>
  <si>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</si>
  <si>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</si>
  <si>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</si>
  <si>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</si>
  <si>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</si>
  <si>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</si>
  <si>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</si>
  <si>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</si>
  <si>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</si>
  <si>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</si>
  <si>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</si>
  <si>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</si>
  <si>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</si>
  <si>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</si>
  <si>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</si>
  <si>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</si>
  <si>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</si>
  <si>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</si>
  <si>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</si>
  <si>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</si>
  <si>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</si>
  <si>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</si>
  <si>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</si>
  <si>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</si>
  <si>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</si>
  <si>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</si>
  <si>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</si>
  <si>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</si>
  <si>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</si>
  <si>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</si>
  <si>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</si>
  <si>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</si>
  <si>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</si>
  <si>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</si>
  <si>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</si>
  <si>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</si>
  <si>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</si>
  <si>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</si>
  <si>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</si>
  <si>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</si>
  <si>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</si>
  <si>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</si>
  <si>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</si>
  <si>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</si>
  <si>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</si>
  <si>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</si>
  <si>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</si>
  <si>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</si>
  <si>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</si>
  <si>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</si>
  <si>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</si>
  <si>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</si>
  <si>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</si>
  <si>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</si>
  <si>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</si>
  <si>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</si>
  <si>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</si>
  <si>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</si>
  <si>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</si>
  <si>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</si>
  <si>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</si>
  <si>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</si>
  <si>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</si>
  <si>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</si>
  <si>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</si>
  <si>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</si>
  <si>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</si>
  <si>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</si>
  <si>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</si>
  <si>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</si>
  <si>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</si>
  <si>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</si>
  <si>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</si>
  <si>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</si>
  <si>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</si>
  <si>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</si>
  <si>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</si>
  <si>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</si>
  <si>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</si>
  <si>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</si>
  <si>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</si>
  <si>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</si>
  <si>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</si>
  <si>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</si>
  <si>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</si>
  <si>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</si>
  <si>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</si>
  <si>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</si>
  <si>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</si>
  <si>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</si>
  <si>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</si>
  <si>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</si>
  <si>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</si>
  <si>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</si>
  <si>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</si>
  <si>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</si>
  <si>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</si>
  <si>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</si>
  <si>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</si>
  <si>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</si>
  <si>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</si>
  <si>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</si>
  <si>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</si>
  <si>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</si>
  <si>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</si>
  <si>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</si>
  <si>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</si>
  <si>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</si>
  <si>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</si>
  <si>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</si>
  <si>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</si>
  <si>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</si>
  <si>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</si>
  <si>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</si>
  <si>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</si>
  <si>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</si>
  <si>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</si>
  <si>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</si>
  <si>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</si>
  <si>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</si>
  <si>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</si>
  <si>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</si>
  <si>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</si>
  <si>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</si>
  <si>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</si>
  <si>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</si>
  <si>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</si>
  <si>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</si>
  <si>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</si>
  <si>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</si>
  <si>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</si>
  <si>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</si>
  <si>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</si>
  <si>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</si>
  <si>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</si>
  <si>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</si>
  <si>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</si>
  <si>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</si>
  <si>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</si>
  <si>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</si>
  <si>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</si>
  <si>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</si>
  <si>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</si>
  <si>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</si>
  <si>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</si>
  <si>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</si>
  <si>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</si>
  <si>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</si>
  <si>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</si>
  <si>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</si>
  <si>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</si>
  <si>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</si>
  <si>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</si>
  <si>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</si>
  <si>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</si>
  <si>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</si>
  <si>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</si>
  <si>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</si>
  <si>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</si>
  <si>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</si>
  <si>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</si>
  <si>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</si>
  <si>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</si>
  <si>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</si>
  <si>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</si>
  <si>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</si>
  <si>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</si>
  <si>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</si>
  <si>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</si>
  <si>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</si>
  <si>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</si>
  <si>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</si>
  <si>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</si>
  <si>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</si>
  <si>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</si>
  <si>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</si>
  <si>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</si>
  <si>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</si>
  <si>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</si>
  <si>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</si>
  <si>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</si>
  <si>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</si>
  <si>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</si>
  <si>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</si>
  <si>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</si>
  <si>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</si>
  <si>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</si>
  <si>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</si>
  <si>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</si>
  <si>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</si>
  <si>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</si>
  <si>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</si>
  <si>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</si>
  <si>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</si>
  <si>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</si>
  <si>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</si>
  <si>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</si>
  <si>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</si>
  <si>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</si>
  <si>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</si>
  <si>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</si>
  <si>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</si>
  <si>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</si>
  <si>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</si>
  <si>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</si>
  <si>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</si>
  <si>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</si>
  <si>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</si>
  <si>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</si>
  <si>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</si>
  <si>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</si>
  <si>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</si>
  <si>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</si>
  <si>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</si>
  <si>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</si>
  <si>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</si>
  <si>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</si>
  <si>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</si>
  <si>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</si>
  <si>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</si>
  <si>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</si>
  <si>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</si>
  <si>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</si>
  <si>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</si>
  <si>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</si>
  <si>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</si>
  <si>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</si>
  <si>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</si>
  <si>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</si>
  <si>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</si>
  <si>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</si>
  <si>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</si>
  <si>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</si>
  <si>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</si>
  <si>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</si>
  <si>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</si>
  <si>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</si>
  <si>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</si>
  <si>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</si>
  <si>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</si>
  <si>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</si>
  <si>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</si>
  <si>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</si>
  <si>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</si>
  <si>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</si>
  <si>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</si>
  <si>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</si>
  <si>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</si>
  <si>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</si>
  <si>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</si>
  <si>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</si>
  <si>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</si>
  <si>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</si>
  <si>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</si>
  <si>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</si>
  <si>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</si>
  <si>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</si>
  <si>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</si>
  <si>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</si>
  <si>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</si>
  <si>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</si>
  <si>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</si>
  <si>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</si>
  <si>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</si>
  <si>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</si>
  <si>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</si>
  <si>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</si>
  <si>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</si>
  <si>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</si>
  <si>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</si>
  <si>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</si>
  <si>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</si>
  <si>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</si>
  <si>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</si>
  <si>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</si>
  <si>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</si>
  <si>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</si>
  <si>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</si>
  <si>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</si>
  <si>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</si>
  <si>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</si>
  <si>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</si>
  <si>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</si>
  <si>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</si>
  <si>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</si>
  <si>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</si>
  <si>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</si>
  <si>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</si>
  <si>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</si>
  <si>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</si>
  <si>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</si>
  <si>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</si>
  <si>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</si>
  <si>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</si>
  <si>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</si>
  <si>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</si>
  <si>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</si>
  <si>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</si>
  <si>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</si>
  <si>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</si>
  <si>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</si>
  <si>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</si>
  <si>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</si>
  <si>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</si>
  <si>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</si>
  <si>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</si>
  <si>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</si>
  <si>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</si>
  <si>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</si>
  <si>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</si>
  <si>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</si>
  <si>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</si>
  <si>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</si>
  <si>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</si>
  <si>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</si>
  <si>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</si>
  <si>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</si>
  <si>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</si>
  <si>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</si>
  <si>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</si>
  <si>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</si>
  <si>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</si>
  <si>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</si>
  <si>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</si>
  <si>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</si>
  <si>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</si>
  <si>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</si>
  <si>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</si>
  <si>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</si>
  <si>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</si>
  <si>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</si>
  <si>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</si>
  <si>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</si>
  <si>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</si>
  <si>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</si>
  <si>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</si>
  <si>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</si>
  <si>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</si>
  <si>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</si>
  <si>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</si>
  <si>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</si>
  <si>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</si>
  <si>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</si>
  <si>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</si>
  <si>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</si>
  <si>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</si>
  <si>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</si>
  <si>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</si>
  <si>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</si>
  <si>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</si>
  <si>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</si>
  <si>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</si>
  <si>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</si>
  <si>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</si>
  <si>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</si>
  <si>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</si>
  <si>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</si>
  <si>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</si>
  <si>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</si>
  <si>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</si>
  <si>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</si>
  <si>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</si>
  <si>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</si>
  <si>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</si>
  <si>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</si>
  <si>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</si>
  <si>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</si>
  <si>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</si>
  <si>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</si>
  <si>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</si>
  <si>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</si>
  <si>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</si>
  <si>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</si>
  <si>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</si>
  <si>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</si>
  <si>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</si>
  <si>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</si>
  <si>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</si>
  <si>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</si>
  <si>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</si>
  <si>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</si>
  <si>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</si>
  <si>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</si>
  <si>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</si>
  <si>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</si>
  <si>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</si>
  <si>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</si>
  <si>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</si>
  <si>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</si>
  <si>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</si>
  <si>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</si>
  <si>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</si>
  <si>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</si>
  <si>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</si>
  <si>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</si>
  <si>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</si>
  <si>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</si>
  <si>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</si>
  <si>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</si>
  <si>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</si>
  <si>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</si>
  <si>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</si>
  <si>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</si>
  <si>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</si>
  <si>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</si>
  <si>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</si>
  <si>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</si>
  <si>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</si>
  <si>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</si>
  <si>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</si>
  <si>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</si>
  <si>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</si>
  <si>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</si>
  <si>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</si>
  <si>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</si>
  <si>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</si>
  <si>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</si>
  <si>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</si>
  <si>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</si>
  <si>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</si>
  <si>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</si>
  <si>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</si>
  <si>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</si>
  <si>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</si>
  <si>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</si>
  <si>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</si>
  <si>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</si>
  <si>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</si>
  <si>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</si>
  <si>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</si>
  <si>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</si>
  <si>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</si>
  <si>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</si>
  <si>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</si>
  <si>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</si>
  <si>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</si>
  <si>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</si>
  <si>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</si>
  <si>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</si>
  <si>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</si>
  <si>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</si>
  <si>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</si>
  <si>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</si>
  <si>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</si>
  <si>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</si>
  <si>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</si>
  <si>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</si>
  <si>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</si>
  <si>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</si>
  <si>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</si>
  <si>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</si>
  <si>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</si>
  <si>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</si>
  <si>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</si>
  <si>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</si>
  <si>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</si>
  <si>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</si>
  <si>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</si>
  <si>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</si>
  <si>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</si>
  <si>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</si>
  <si>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</si>
  <si>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</si>
  <si>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</si>
  <si>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</si>
  <si>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</si>
  <si>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</si>
  <si>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</si>
  <si>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</si>
  <si>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</si>
  <si>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</si>
  <si>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</si>
  <si>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</si>
  <si>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</si>
  <si>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</si>
  <si>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</si>
  <si>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</si>
  <si>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</si>
  <si>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</si>
  <si>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</si>
  <si>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</si>
  <si>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</si>
  <si>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</si>
  <si>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</si>
  <si>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</si>
  <si>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</si>
  <si>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</si>
  <si>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</si>
  <si>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</si>
  <si>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</si>
  <si>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</si>
  <si>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</si>
  <si>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</si>
  <si>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</si>
  <si>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</si>
  <si>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</si>
  <si>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</si>
  <si>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</si>
  <si>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</si>
  <si>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</si>
  <si>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</si>
  <si>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</si>
  <si>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</si>
  <si>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</si>
  <si>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</si>
  <si>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</si>
  <si>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</si>
  <si>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</si>
  <si>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</si>
  <si>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</si>
  <si>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</si>
  <si>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</si>
  <si>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</si>
  <si>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</si>
  <si>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</si>
  <si>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</si>
  <si>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</si>
  <si>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</si>
  <si>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</si>
  <si>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</si>
  <si>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</si>
  <si>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</si>
  <si>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</si>
  <si>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</si>
  <si>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</si>
  <si>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</si>
  <si>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</si>
  <si>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</si>
  <si>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</si>
  <si>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</si>
  <si>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</si>
  <si>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</si>
  <si>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</si>
  <si>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</si>
  <si>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</si>
  <si>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</si>
  <si>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</si>
  <si>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</si>
  <si>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</si>
  <si>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</si>
  <si>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</si>
  <si>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</si>
  <si>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</si>
  <si>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</si>
  <si>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</si>
  <si>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</si>
  <si>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</si>
  <si>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</si>
  <si>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</si>
  <si>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</si>
  <si>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</si>
  <si>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</si>
  <si>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</si>
  <si>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</si>
  <si>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</si>
  <si>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</si>
  <si>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</si>
  <si>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</si>
  <si>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</si>
  <si>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</si>
  <si>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</si>
  <si>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</si>
  <si>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</si>
  <si>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</si>
  <si>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</si>
  <si>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</si>
  <si>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</si>
  <si>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</si>
  <si>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</si>
  <si>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</si>
  <si>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</si>
  <si>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</si>
  <si>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</si>
  <si>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</si>
  <si>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</si>
  <si>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</si>
  <si>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</si>
  <si>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</si>
  <si>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</si>
  <si>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</si>
  <si>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</si>
  <si>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</si>
  <si>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</si>
  <si>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</si>
  <si>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</si>
  <si>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</si>
  <si>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</si>
  <si>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</si>
  <si>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</si>
  <si>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</si>
  <si>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</si>
  <si>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</si>
  <si>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</si>
  <si>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</si>
  <si>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</si>
  <si>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</si>
  <si>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</si>
  <si>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</si>
  <si>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</si>
  <si>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</si>
  <si>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</si>
  <si>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</si>
  <si>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</si>
  <si>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</si>
  <si>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</si>
  <si>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</si>
  <si>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</si>
  <si>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</si>
  <si>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</si>
  <si>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</si>
  <si>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</si>
  <si>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</si>
  <si>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</si>
  <si>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</si>
  <si>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</si>
  <si>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</si>
  <si>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</si>
  <si>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</si>
  <si>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</si>
  <si>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</si>
  <si>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</si>
  <si>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</si>
  <si>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</si>
  <si>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</si>
  <si>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</si>
  <si>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</si>
  <si>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</si>
  <si>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</si>
  <si>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</si>
  <si>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</si>
  <si>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</si>
  <si>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</si>
  <si>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</si>
  <si>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</si>
  <si>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</si>
  <si>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</si>
  <si>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</si>
  <si>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</si>
  <si>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</si>
  <si>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</si>
  <si>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</si>
  <si>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</si>
  <si>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</si>
  <si>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</si>
  <si>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</si>
  <si>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</si>
  <si>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</si>
  <si>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</si>
  <si>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</si>
  <si>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</si>
  <si>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</si>
  <si>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</si>
  <si>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</si>
  <si>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</si>
  <si>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</si>
  <si>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</si>
  <si>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</si>
  <si>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</si>
  <si>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</si>
  <si>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</si>
  <si>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</si>
  <si>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</si>
  <si>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</si>
  <si>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</si>
  <si>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</si>
  <si>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</si>
  <si>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</si>
  <si>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</si>
  <si>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</si>
  <si>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</si>
  <si>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</si>
  <si>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</si>
  <si>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</si>
  <si>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</si>
  <si>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</si>
  <si>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</si>
  <si>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</si>
  <si>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</si>
  <si>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</si>
  <si>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</si>
  <si>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</si>
  <si>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</si>
  <si>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</si>
  <si>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</si>
  <si>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</si>
  <si>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</si>
  <si>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</si>
  <si>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</si>
  <si>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</si>
  <si>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</si>
  <si>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</si>
  <si>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</si>
  <si>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</si>
  <si>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</si>
  <si>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</si>
  <si>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</si>
  <si>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</si>
  <si>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</si>
  <si>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</si>
  <si>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</si>
  <si>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</si>
  <si>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</si>
  <si>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</si>
  <si>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</si>
  <si>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</si>
  <si>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</si>
  <si>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</si>
  <si>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</si>
  <si>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</si>
  <si>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</si>
  <si>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</si>
  <si>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</si>
  <si>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</si>
  <si>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</si>
  <si>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</si>
  <si>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</si>
  <si>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</si>
  <si>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</si>
  <si>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</si>
  <si>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</si>
  <si>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</si>
  <si>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</si>
  <si>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</si>
  <si>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</si>
  <si>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</si>
  <si>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</si>
  <si>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</si>
  <si>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</si>
  <si>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</si>
  <si>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</si>
  <si>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</si>
  <si>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</si>
  <si>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</si>
  <si>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</si>
  <si>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</si>
  <si>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</si>
  <si>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</si>
  <si>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</si>
  <si>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</si>
  <si>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</si>
  <si>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</si>
  <si>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</si>
  <si>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</si>
  <si>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</si>
  <si>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</si>
  <si>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</si>
  <si>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</si>
  <si>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</si>
  <si>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</si>
  <si>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</si>
  <si>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</si>
  <si>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</si>
  <si>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</si>
  <si>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</si>
  <si>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</si>
  <si>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</si>
  <si>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</si>
  <si>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</si>
  <si>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</si>
  <si>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</si>
  <si>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</si>
  <si>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</si>
  <si>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</si>
  <si>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</si>
  <si>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</si>
  <si>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</si>
  <si>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</si>
  <si>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</si>
  <si>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</si>
  <si>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</si>
  <si>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</si>
  <si>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</si>
  <si>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</si>
  <si>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</si>
  <si>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</si>
  <si>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</si>
  <si>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</si>
  <si>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</si>
  <si>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</si>
  <si>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</si>
  <si>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</si>
  <si>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</si>
  <si>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</si>
  <si>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</si>
  <si>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</si>
  <si>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</si>
  <si>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</si>
  <si>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</si>
  <si>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</si>
  <si>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</si>
  <si>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</si>
  <si>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</si>
  <si>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</si>
  <si>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</si>
  <si>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</si>
  <si>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</si>
  <si>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</si>
  <si>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</si>
  <si>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</si>
  <si>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</si>
  <si>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</si>
  <si>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</si>
  <si>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</si>
  <si>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</si>
  <si>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</si>
  <si>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</si>
  <si>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</si>
  <si>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</si>
  <si>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</si>
  <si>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</si>
  <si>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</si>
  <si>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</si>
  <si>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</si>
  <si>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</si>
  <si>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</si>
  <si>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</si>
  <si>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</si>
  <si>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</si>
  <si>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</si>
  <si>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</si>
  <si>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</si>
  <si>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</si>
  <si>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</si>
  <si>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</si>
  <si>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</si>
  <si>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</si>
  <si>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</si>
  <si>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</si>
  <si>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</si>
  <si>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</si>
  <si>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</si>
  <si>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</si>
  <si>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</si>
  <si>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</si>
  <si>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</si>
  <si>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</si>
  <si>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</si>
  <si>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</si>
  <si>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</si>
  <si>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</si>
  <si>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</si>
  <si>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</si>
  <si>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</si>
  <si>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</si>
  <si>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</si>
  <si>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</si>
  <si>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</si>
  <si>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</si>
  <si>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</si>
  <si>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</si>
  <si>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</si>
  <si>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</si>
  <si>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</si>
  <si>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</si>
  <si>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</si>
  <si>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</si>
  <si>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</si>
  <si>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</si>
  <si>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</si>
  <si>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</si>
  <si>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</si>
  <si>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</si>
  <si>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</si>
  <si>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</si>
  <si>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</si>
  <si>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</si>
  <si>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</si>
  <si>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</si>
  <si>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</si>
  <si>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</si>
  <si>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</si>
  <si>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</si>
  <si>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</si>
  <si>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</si>
  <si>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</si>
  <si>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</si>
  <si>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</si>
  <si>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</si>
  <si>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</si>
  <si>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</si>
  <si>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</si>
  <si>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</si>
  <si>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</si>
  <si>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</si>
  <si>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</si>
  <si>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</si>
  <si>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</si>
  <si>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</si>
  <si>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</si>
  <si>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</si>
  <si>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</si>
  <si>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</si>
  <si>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</si>
  <si>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</si>
  <si>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</si>
  <si>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</si>
  <si>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</si>
  <si>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</si>
  <si>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</si>
  <si>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</si>
  <si>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</si>
  <si>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</si>
  <si>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</si>
  <si>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</si>
  <si>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</si>
  <si>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</si>
  <si>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</si>
  <si>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</si>
  <si>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</si>
  <si>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</si>
  <si>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</si>
  <si>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</si>
  <si>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</si>
  <si>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</si>
  <si>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</si>
  <si>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</si>
  <si>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</si>
  <si>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</si>
  <si>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</si>
  <si>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</si>
  <si>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</si>
  <si>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</si>
  <si>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</si>
  <si>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</si>
  <si>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</si>
  <si>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</si>
  <si>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</si>
  <si>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</si>
  <si>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</si>
  <si>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</si>
  <si>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</si>
  <si>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</si>
  <si>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</si>
  <si>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</si>
  <si>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</si>
  <si>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</si>
  <si>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</si>
  <si>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</si>
  <si>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</si>
  <si>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</si>
  <si>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</si>
  <si>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</si>
  <si>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</si>
  <si>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</si>
  <si>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</si>
  <si>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</si>
  <si>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</si>
  <si>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</si>
  <si>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</si>
  <si>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</si>
  <si>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</si>
  <si>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</si>
  <si>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</si>
  <si>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</si>
  <si>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</si>
  <si>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</si>
  <si>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</si>
  <si>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</si>
  <si>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</si>
  <si>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</si>
  <si>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</si>
  <si>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</si>
  <si>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</si>
  <si>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</si>
  <si>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</si>
  <si>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</si>
  <si>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</si>
  <si>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</si>
  <si>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</si>
  <si>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</si>
  <si>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</si>
  <si>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</si>
  <si>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</si>
  <si>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</si>
  <si>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</si>
  <si>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</si>
  <si>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</si>
  <si>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</si>
  <si>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</si>
  <si>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</si>
  <si>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</si>
  <si>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</si>
  <si>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</si>
  <si>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</si>
  <si>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</si>
  <si>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</si>
  <si>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</si>
  <si>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</si>
  <si>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</si>
  <si>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</si>
  <si>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</si>
  <si>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</si>
  <si>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</si>
  <si>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</si>
  <si>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</si>
  <si>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</si>
  <si>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</si>
  <si>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</si>
  <si>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</si>
  <si>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</si>
  <si>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</si>
  <si>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</si>
  <si>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</si>
  <si>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</si>
  <si>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</si>
  <si>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</si>
  <si>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</si>
  <si>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</si>
  <si>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</si>
  <si>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</si>
  <si>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</si>
  <si>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</si>
  <si>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</si>
  <si>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</si>
  <si>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</si>
  <si>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</si>
  <si>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</si>
  <si>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</si>
  <si>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</si>
  <si>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</si>
  <si>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</si>
  <si>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</si>
  <si>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</si>
  <si>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</si>
  <si>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</si>
  <si>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</si>
  <si>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</si>
  <si>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</si>
  <si>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</si>
  <si>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</si>
  <si>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</si>
  <si>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</si>
  <si>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</si>
  <si>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</si>
  <si>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</si>
  <si>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</si>
  <si>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</si>
  <si>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</si>
  <si>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</si>
  <si>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</si>
  <si>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</si>
  <si>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</si>
  <si>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</si>
  <si>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</si>
  <si>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</si>
  <si>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</si>
  <si>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</si>
  <si>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</si>
  <si>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</si>
  <si>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</si>
  <si>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</si>
  <si>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</si>
  <si>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</si>
  <si>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</si>
  <si>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</si>
  <si>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</si>
  <si>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</si>
  <si>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</si>
  <si>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</si>
  <si>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</si>
  <si>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</si>
  <si>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</si>
  <si>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</si>
  <si>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</si>
  <si>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</si>
  <si>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</si>
  <si>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</si>
  <si>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</si>
  <si>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</si>
  <si>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</si>
  <si>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</si>
  <si>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</si>
  <si>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</si>
  <si>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</si>
  <si>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</si>
  <si>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</si>
  <si>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</si>
  <si>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</si>
  <si>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</si>
  <si>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</si>
  <si>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</si>
  <si>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</si>
  <si>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</si>
  <si>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</si>
  <si>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</si>
  <si>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</si>
  <si>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</si>
  <si>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</si>
  <si>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</si>
  <si>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</si>
  <si>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</si>
  <si>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</si>
  <si>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</si>
  <si>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</si>
  <si>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</si>
  <si>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</si>
  <si>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</si>
  <si>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</si>
  <si>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</si>
  <si>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</si>
  <si>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</si>
  <si>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</si>
  <si>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</si>
  <si>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</si>
  <si>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</si>
  <si>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</si>
  <si>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</si>
  <si>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</si>
  <si>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</si>
  <si>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</si>
  <si>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</si>
  <si>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</si>
  <si>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</si>
  <si>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</si>
  <si>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</si>
  <si>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</si>
  <si>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</si>
  <si>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</si>
  <si>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</si>
  <si>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</si>
  <si>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</si>
  <si>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</si>
  <si>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</si>
  <si>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</si>
  <si>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</si>
  <si>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</si>
  <si>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</si>
  <si>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</si>
  <si>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</si>
  <si>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</si>
  <si>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</si>
  <si>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</si>
  <si>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</si>
  <si>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</si>
  <si>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</si>
  <si>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</si>
  <si>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</si>
  <si>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</si>
  <si>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</si>
  <si>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</si>
  <si>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</si>
  <si>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</si>
  <si>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</si>
  <si>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</si>
  <si>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</si>
  <si>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</si>
  <si>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</si>
  <si>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</si>
  <si>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</si>
  <si>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</si>
  <si>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</si>
  <si>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</si>
  <si>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</si>
  <si>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</si>
  <si>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</si>
  <si>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</si>
  <si>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</si>
  <si>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</si>
  <si>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</si>
  <si>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</si>
  <si>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</si>
  <si>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</si>
  <si>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</si>
  <si>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</si>
  <si>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</si>
  <si>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</si>
  <si>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</si>
  <si>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</si>
  <si>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</si>
  <si>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</si>
  <si>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</si>
  <si>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</si>
  <si>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</si>
  <si>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</si>
  <si>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</si>
  <si>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</si>
  <si>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</si>
  <si>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</si>
  <si>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</si>
  <si>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</si>
  <si>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</si>
  <si>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</si>
  <si>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</si>
  <si>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</si>
  <si>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</si>
  <si>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</si>
  <si>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</si>
  <si>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</si>
  <si>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</si>
  <si>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</si>
  <si>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</si>
  <si>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</si>
  <si>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</si>
  <si>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</si>
  <si>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</si>
  <si>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</si>
  <si>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</si>
  <si>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</si>
  <si>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</si>
  <si>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</si>
  <si>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</si>
  <si>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</si>
  <si>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</si>
  <si>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</si>
  <si>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</si>
  <si>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</si>
  <si>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</si>
  <si>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</si>
  <si>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</si>
  <si>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</si>
  <si>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</si>
  <si>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</si>
  <si>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</si>
  <si>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</si>
  <si>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</si>
  <si>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</si>
  <si>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</si>
  <si>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</si>
  <si>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</si>
  <si>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</si>
  <si>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</si>
  <si>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</si>
  <si>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</si>
  <si>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</si>
  <si>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</si>
  <si>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</si>
  <si>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</si>
  <si>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</si>
  <si>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</si>
  <si>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</si>
  <si>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</si>
  <si>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</si>
  <si>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</si>
  <si>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</si>
  <si>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</si>
  <si>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</si>
  <si>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</si>
  <si>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</si>
  <si>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</si>
  <si>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</si>
  <si>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</si>
  <si>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</si>
  <si>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</si>
  <si>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</si>
  <si>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</si>
  <si>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</si>
  <si>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</si>
  <si>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</si>
  <si>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</si>
  <si>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</si>
  <si>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</si>
  <si>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</si>
  <si>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</si>
  <si>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</si>
  <si>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</si>
  <si>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</si>
  <si>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</si>
  <si>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</si>
  <si>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</si>
  <si>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</si>
  <si>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</si>
  <si>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</si>
  <si>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</si>
  <si>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</si>
  <si>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</si>
  <si>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</si>
  <si>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</si>
  <si>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</si>
  <si>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</si>
  <si>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</si>
  <si>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</si>
  <si>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</si>
  <si>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</si>
  <si>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</si>
  <si>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</si>
  <si>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</si>
  <si>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</si>
  <si>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</si>
  <si>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</si>
  <si>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</si>
  <si>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</si>
  <si>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</si>
  <si>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</si>
  <si>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</si>
  <si>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</si>
  <si>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</si>
  <si>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</si>
  <si>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</si>
  <si>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</si>
  <si>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</si>
  <si>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</si>
  <si>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</si>
  <si>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</si>
  <si>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</si>
  <si>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</si>
  <si>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</si>
  <si>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</si>
  <si>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</si>
  <si>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</si>
  <si>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</si>
  <si>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</si>
  <si>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</si>
  <si>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</si>
  <si>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</si>
  <si>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</si>
  <si>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</si>
  <si>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</si>
  <si>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</si>
  <si>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</si>
  <si>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</si>
  <si>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</si>
  <si>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</si>
  <si>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</si>
  <si>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</si>
  <si>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</si>
  <si>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</si>
  <si>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</si>
  <si>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</si>
  <si>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</si>
  <si>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</si>
  <si>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</si>
  <si>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</si>
  <si>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</si>
  <si>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</si>
  <si>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</si>
  <si>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</si>
  <si>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</si>
  <si>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</si>
  <si>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</si>
  <si>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</si>
  <si>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</si>
  <si>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</si>
  <si>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</si>
  <si>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</si>
  <si>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</si>
  <si>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</si>
  <si>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</si>
  <si>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</si>
  <si>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</si>
  <si>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</si>
  <si>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</si>
  <si>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</si>
  <si>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</si>
  <si>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</si>
  <si>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</si>
  <si>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</si>
  <si>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</si>
  <si>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</si>
  <si>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</si>
  <si>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</si>
  <si>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</si>
  <si>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</si>
  <si>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</si>
  <si>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</si>
  <si>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</si>
  <si>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</si>
  <si>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</si>
  <si>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</si>
  <si>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</si>
  <si>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</si>
  <si>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</si>
  <si>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</si>
  <si>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</si>
  <si>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</si>
  <si>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</si>
  <si>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</si>
  <si>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</si>
  <si>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</si>
  <si>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</si>
  <si>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</si>
  <si>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</si>
  <si>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</si>
  <si>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</si>
  <si>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</si>
  <si>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</si>
  <si>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</si>
  <si>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</si>
  <si>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</si>
  <si>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</si>
  <si>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</si>
  <si>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</si>
  <si>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</si>
  <si>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</si>
  <si>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</si>
  <si>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</si>
  <si>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</si>
  <si>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</si>
  <si>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</si>
  <si>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</si>
  <si>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</si>
  <si>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</si>
  <si>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</si>
  <si>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</si>
  <si>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</si>
  <si>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</si>
  <si>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</si>
  <si>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</si>
  <si>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</si>
  <si>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</si>
  <si>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</si>
  <si>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</si>
  <si>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</si>
  <si>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</si>
  <si>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</si>
  <si>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</si>
  <si>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</si>
  <si>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</si>
  <si>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</si>
  <si>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</si>
  <si>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</si>
  <si>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</si>
  <si>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</si>
  <si>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</si>
  <si>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</si>
  <si>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</si>
  <si>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</si>
  <si>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</si>
  <si>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</si>
  <si>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</si>
  <si>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</si>
  <si>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</si>
  <si>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</si>
  <si>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</si>
  <si>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</si>
  <si>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</si>
  <si>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</si>
  <si>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</si>
  <si>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</si>
  <si>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</si>
  <si>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</si>
  <si>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</si>
  <si>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</si>
  <si>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</si>
  <si>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</si>
  <si>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</si>
  <si>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</si>
  <si>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</si>
  <si>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</si>
  <si>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</si>
  <si>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</si>
  <si>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</si>
  <si>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</si>
  <si>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</si>
  <si>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</si>
  <si>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</si>
  <si>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</si>
  <si>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</si>
  <si>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</si>
  <si>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</si>
  <si>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</si>
  <si>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</si>
  <si>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</si>
  <si>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</si>
  <si>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</si>
  <si>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</si>
  <si>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</si>
  <si>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</si>
  <si>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</si>
  <si>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</si>
  <si>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</si>
  <si>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</si>
  <si>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</si>
  <si>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</si>
  <si>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</si>
  <si>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</si>
  <si>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</si>
  <si>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</si>
  <si>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</si>
  <si>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</si>
  <si>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</si>
  <si>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</si>
  <si>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</si>
  <si>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</si>
  <si>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</si>
  <si>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</si>
  <si>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</si>
  <si>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</si>
  <si>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</si>
  <si>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</si>
  <si>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</si>
  <si>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</si>
  <si>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</si>
  <si>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</si>
  <si>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</si>
  <si>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</si>
  <si>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</si>
  <si>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</si>
  <si>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</si>
  <si>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</si>
  <si>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</si>
  <si>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</si>
  <si>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</si>
  <si>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</si>
  <si>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</si>
  <si>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</si>
  <si>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</si>
  <si>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</si>
  <si>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</si>
  <si>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</si>
  <si>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</si>
  <si>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</si>
  <si>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</si>
  <si>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</si>
  <si>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</si>
  <si>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</si>
  <si>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</si>
  <si>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</si>
  <si>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</si>
  <si>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</si>
  <si>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</si>
  <si>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</si>
  <si>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</si>
  <si>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</si>
  <si>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</si>
  <si>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</si>
  <si>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</si>
  <si>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</si>
  <si>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</si>
  <si>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</si>
  <si>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</si>
  <si>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</si>
  <si>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</si>
  <si>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</si>
  <si>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</si>
  <si>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</si>
  <si>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</si>
  <si>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</si>
  <si>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</si>
  <si>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</si>
  <si>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</si>
  <si>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</si>
  <si>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</si>
  <si>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</si>
  <si>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</si>
  <si>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</si>
  <si>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</si>
  <si>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</si>
  <si>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</si>
  <si>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</si>
  <si>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</si>
  <si>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</si>
  <si>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</si>
  <si>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</si>
  <si>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</si>
  <si>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</si>
  <si>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</si>
  <si>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</si>
  <si>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</si>
  <si>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</si>
  <si>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</si>
  <si>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</si>
  <si>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</si>
  <si>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</si>
  <si>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</si>
  <si>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</si>
  <si>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</si>
  <si>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</si>
  <si>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</si>
  <si>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</si>
  <si>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</si>
  <si>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</si>
  <si>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</si>
  <si>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</si>
  <si>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</si>
  <si>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</si>
  <si>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</si>
  <si>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</si>
  <si>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</si>
  <si>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</si>
  <si>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</si>
  <si>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</si>
  <si>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</si>
  <si>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</si>
  <si>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</si>
  <si>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</si>
  <si>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</si>
  <si>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</si>
  <si>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</si>
  <si>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</si>
  <si>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</si>
  <si>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</si>
  <si>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</si>
  <si>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</si>
  <si>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</si>
  <si>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</si>
  <si>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</si>
  <si>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</si>
  <si>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</si>
  <si>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</si>
  <si>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</si>
  <si>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</si>
  <si>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</si>
  <si>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</si>
  <si>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</si>
  <si>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</si>
  <si>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</si>
  <si>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</si>
  <si>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</si>
  <si>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</si>
  <si>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</si>
  <si>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</si>
  <si>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</si>
  <si>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</si>
  <si>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</si>
  <si>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</si>
  <si>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</si>
  <si>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</si>
  <si>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</si>
  <si>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</si>
  <si>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</si>
  <si>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</si>
  <si>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</si>
  <si>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</si>
  <si>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</si>
  <si>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</si>
  <si>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</si>
  <si>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</si>
  <si>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</si>
  <si>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</si>
  <si>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</si>
  <si>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</si>
  <si>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</si>
  <si>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</si>
  <si>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</si>
  <si>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</si>
  <si>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</si>
  <si>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</si>
  <si>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</si>
  <si>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</si>
  <si>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</si>
  <si>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</si>
  <si>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</si>
  <si>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</si>
  <si>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</si>
  <si>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</si>
  <si>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</si>
  <si>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</si>
  <si>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</si>
  <si>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</si>
  <si>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</si>
  <si>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</si>
  <si>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</si>
  <si>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</si>
  <si>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</si>
  <si>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</si>
  <si>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</si>
  <si>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</si>
  <si>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</si>
  <si>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</si>
  <si>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</si>
  <si>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</si>
  <si>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</si>
  <si>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</si>
  <si>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</si>
  <si>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</si>
  <si>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</si>
  <si>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</si>
  <si>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</si>
  <si>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</si>
  <si>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</si>
  <si>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</si>
  <si>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</si>
  <si>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</si>
  <si>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</si>
  <si>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</si>
  <si>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</si>
  <si>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</si>
  <si>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</si>
  <si>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</si>
  <si>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</si>
  <si>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</si>
  <si>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</si>
  <si>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</si>
  <si>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</si>
  <si>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</si>
  <si>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</si>
  <si>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</si>
  <si>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</si>
  <si>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</si>
  <si>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</si>
  <si>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</si>
  <si>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</si>
  <si>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</si>
  <si>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</si>
  <si>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</si>
  <si>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</si>
  <si>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</si>
  <si>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</si>
  <si>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</si>
  <si>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</si>
  <si>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</si>
  <si>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</si>
  <si>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</si>
  <si>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</si>
  <si>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</si>
  <si>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</si>
  <si>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</si>
  <si>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</si>
  <si>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</si>
  <si>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</si>
  <si>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</si>
  <si>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</si>
  <si>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</si>
  <si>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</si>
  <si>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</si>
  <si>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</si>
  <si>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</si>
  <si>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</si>
  <si>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</si>
  <si>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</si>
  <si>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</si>
  <si>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</si>
  <si>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</si>
  <si>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</si>
  <si>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</si>
  <si>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</si>
  <si>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</si>
  <si>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</si>
  <si>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</si>
  <si>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</si>
  <si>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</si>
  <si>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</si>
  <si>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</si>
  <si>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</si>
  <si>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</si>
  <si>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</si>
  <si>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</si>
  <si>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</si>
  <si>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</si>
  <si>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</si>
  <si>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</si>
  <si>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</si>
  <si>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</si>
  <si>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</si>
  <si>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</si>
  <si>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</si>
  <si>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</si>
  <si>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</si>
  <si>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</si>
  <si>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</si>
  <si>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</si>
  <si>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</si>
  <si>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</si>
  <si>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</si>
  <si>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</si>
  <si>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</si>
  <si>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</si>
  <si>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</si>
  <si>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</si>
  <si>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</si>
  <si>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</si>
  <si>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</si>
  <si>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</si>
  <si>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</si>
  <si>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</si>
  <si>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</si>
  <si>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</si>
  <si>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</si>
  <si>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</si>
  <si>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</si>
  <si>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</si>
  <si>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</si>
  <si>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</si>
  <si>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</si>
  <si>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</si>
  <si>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</si>
  <si>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</si>
  <si>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</si>
  <si>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</si>
  <si>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</si>
  <si>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</si>
  <si>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</si>
  <si>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</si>
  <si>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</si>
  <si>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</si>
  <si>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</si>
  <si>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</si>
  <si>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</si>
  <si>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</si>
  <si>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</si>
  <si>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</si>
  <si>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</si>
  <si>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</si>
  <si>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</si>
  <si>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</si>
  <si>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</si>
  <si>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</si>
  <si>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</si>
  <si>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</si>
  <si>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</si>
  <si>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</si>
  <si>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</si>
  <si>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</si>
  <si>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</si>
  <si>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</si>
  <si>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</si>
  <si>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</si>
  <si>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</si>
  <si>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</si>
  <si>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</si>
  <si>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</si>
  <si>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</si>
  <si>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</si>
  <si>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</si>
  <si>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</si>
  <si>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</si>
  <si>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</si>
  <si>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</si>
  <si>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</si>
  <si>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</si>
  <si>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</si>
  <si>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</si>
  <si>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</si>
  <si>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</si>
  <si>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</si>
  <si>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</si>
  <si>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</si>
  <si>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</si>
  <si>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</si>
  <si>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</si>
  <si>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</si>
  <si>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</si>
  <si>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</si>
  <si>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</si>
  <si>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</si>
  <si>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</si>
  <si>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</si>
  <si>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</si>
  <si>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</si>
  <si>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</si>
  <si>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</si>
  <si>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</si>
  <si>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</si>
  <si>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</si>
  <si>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</si>
  <si>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</si>
  <si>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</si>
  <si>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</si>
  <si>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</si>
  <si>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</si>
  <si>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</si>
  <si>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</si>
  <si>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</si>
  <si>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</si>
  <si>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</si>
  <si>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</si>
  <si>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</si>
  <si>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</si>
  <si>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</si>
  <si>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</si>
  <si>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</si>
  <si>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</si>
  <si>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</si>
  <si>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</si>
  <si>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</si>
  <si>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</si>
  <si>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</si>
  <si>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</si>
  <si>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</si>
  <si>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</si>
  <si>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</si>
  <si>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</si>
  <si>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</si>
  <si>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</si>
  <si>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</si>
  <si>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</si>
  <si>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</si>
  <si>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</si>
  <si>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</si>
  <si>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</si>
  <si>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</si>
  <si>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</si>
  <si>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</si>
  <si>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</si>
  <si>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</si>
  <si>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</si>
  <si>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</si>
  <si>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</si>
  <si>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</si>
  <si>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</si>
  <si>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</si>
  <si>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</si>
  <si>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</si>
  <si>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</si>
  <si>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</si>
  <si>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</si>
  <si>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</si>
  <si>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</si>
  <si>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</si>
  <si>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</si>
  <si>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</si>
  <si>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</si>
  <si>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</si>
  <si>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</si>
  <si>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</si>
  <si>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</si>
  <si>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</si>
  <si>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</si>
  <si>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</si>
  <si>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</si>
  <si>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</si>
  <si>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</si>
  <si>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</si>
  <si>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</si>
  <si>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</si>
  <si>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</si>
  <si>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</si>
  <si>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</si>
  <si>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</si>
  <si>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</si>
  <si>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</si>
  <si>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</si>
  <si>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</si>
  <si>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</si>
  <si>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</si>
  <si>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</si>
  <si>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</si>
  <si>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</si>
  <si>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</si>
  <si>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</si>
  <si>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</si>
  <si>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</si>
  <si>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</si>
  <si>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</si>
  <si>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</si>
  <si>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</si>
  <si>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</si>
  <si>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</si>
  <si>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</si>
  <si>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</si>
  <si>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</si>
  <si>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</si>
  <si>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</si>
  <si>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</si>
  <si>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</si>
  <si>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</si>
  <si>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</si>
  <si>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</si>
  <si>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</si>
  <si>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</si>
  <si>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</si>
  <si>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</si>
  <si>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</si>
  <si>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</si>
  <si>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</si>
  <si>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</si>
  <si>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</si>
  <si>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</si>
  <si>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</si>
  <si>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</si>
  <si>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</si>
  <si>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</si>
  <si>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</si>
  <si>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</si>
  <si>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</si>
  <si>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</si>
  <si>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</si>
  <si>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</si>
  <si>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</si>
  <si>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</si>
  <si>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</si>
  <si>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</si>
  <si>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</si>
  <si>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</si>
  <si>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</si>
  <si>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</si>
  <si>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</si>
  <si>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</si>
  <si>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</si>
  <si>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</si>
  <si>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</si>
  <si>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</si>
  <si>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</si>
  <si>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</si>
  <si>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</si>
  <si>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</si>
  <si>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</si>
  <si>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</si>
  <si>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</si>
  <si>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</si>
  <si>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</si>
  <si>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</si>
  <si>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</si>
  <si>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</si>
  <si>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</si>
  <si>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</si>
  <si>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</si>
  <si>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</si>
  <si>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</si>
  <si>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</si>
  <si>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</si>
  <si>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</si>
  <si>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</si>
  <si>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</si>
  <si>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</si>
  <si>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</si>
  <si>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</si>
  <si>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</si>
  <si>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</si>
  <si>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</si>
  <si>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</si>
  <si>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</si>
  <si>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</si>
  <si>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</si>
  <si>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</si>
  <si>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</si>
  <si>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</si>
  <si>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</si>
  <si>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</si>
  <si>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</si>
  <si>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</si>
  <si>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</si>
  <si>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</si>
  <si>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</si>
  <si>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</si>
  <si>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</si>
  <si>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</si>
  <si>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</si>
  <si>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</si>
  <si>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</si>
  <si>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</si>
  <si>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</si>
  <si>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</si>
  <si>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</si>
  <si>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</si>
  <si>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</si>
  <si>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</si>
  <si>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</si>
  <si>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</si>
  <si>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</si>
  <si>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</si>
  <si>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</si>
  <si>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</si>
  <si>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</si>
  <si>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</si>
  <si>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</si>
  <si>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</si>
  <si>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</si>
  <si>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</si>
  <si>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</si>
  <si>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</si>
  <si>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</si>
  <si>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</si>
  <si>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</si>
  <si>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</si>
  <si>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</si>
  <si>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</si>
  <si>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</si>
  <si>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</si>
  <si>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</si>
  <si>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</si>
  <si>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</si>
  <si>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</si>
  <si>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</si>
  <si>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</si>
  <si>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</si>
  <si>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</si>
  <si>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</si>
  <si>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</si>
  <si>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</si>
  <si>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</si>
  <si>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</si>
  <si>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</si>
  <si>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</si>
  <si>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</si>
  <si>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</si>
  <si>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</si>
  <si>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</si>
  <si>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</si>
  <si>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</si>
  <si>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</si>
  <si>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</si>
  <si>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</si>
  <si>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</si>
  <si>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</si>
  <si>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</si>
  <si>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</si>
  <si>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</si>
  <si>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</si>
  <si>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</si>
  <si>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</si>
  <si>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</si>
  <si>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</si>
  <si>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</si>
  <si>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</si>
  <si>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</si>
  <si>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</si>
  <si>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</si>
  <si>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</si>
  <si>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</si>
  <si>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</si>
  <si>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</si>
  <si>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</si>
  <si>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</si>
  <si>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</si>
  <si>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</si>
  <si>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</si>
  <si>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</si>
  <si>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</si>
  <si>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</si>
  <si>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</si>
  <si>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</si>
  <si>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</si>
  <si>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</si>
  <si>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</si>
  <si>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</si>
  <si>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</si>
  <si>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</si>
  <si>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</si>
  <si>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</si>
  <si>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</si>
  <si>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</si>
  <si>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</si>
  <si>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</si>
  <si>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</si>
  <si>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</si>
  <si>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</si>
  <si>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</si>
  <si>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</si>
  <si>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</si>
  <si>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</si>
  <si>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</si>
  <si>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</si>
  <si>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</si>
  <si>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</si>
  <si>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</si>
  <si>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</si>
  <si>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</si>
  <si>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</si>
  <si>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</si>
  <si>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</si>
  <si>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</si>
  <si>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</si>
  <si>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</si>
  <si>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</si>
  <si>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</si>
  <si>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</si>
  <si>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</si>
  <si>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</si>
  <si>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</si>
  <si>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</si>
  <si>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</si>
  <si>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</si>
  <si>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</si>
  <si>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</si>
  <si>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</si>
  <si>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</si>
  <si>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</si>
  <si>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</si>
  <si>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</si>
  <si>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</si>
  <si>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</si>
  <si>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</si>
  <si>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</si>
  <si>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</si>
  <si>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</si>
  <si>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</si>
  <si>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</si>
  <si>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</si>
  <si>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</si>
  <si>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</si>
  <si>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</si>
  <si>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</si>
  <si>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</si>
  <si>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</si>
  <si>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</si>
  <si>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</si>
  <si>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</si>
  <si>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</si>
  <si>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</si>
  <si>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</si>
  <si>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</si>
  <si>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</si>
  <si>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</si>
  <si>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</si>
  <si>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</si>
  <si>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</si>
  <si>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</si>
  <si>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</si>
  <si>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</si>
  <si>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</si>
  <si>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</si>
  <si>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</si>
  <si>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</si>
  <si>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</si>
  <si>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</si>
  <si>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</si>
  <si>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</si>
  <si>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</si>
  <si>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</si>
  <si>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</si>
  <si>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</si>
  <si>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</si>
  <si>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</si>
  <si>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</si>
  <si>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</si>
  <si>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</si>
  <si>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</si>
  <si>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</si>
  <si>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</si>
  <si>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</si>
  <si>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</si>
  <si>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</si>
  <si>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</si>
  <si>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</si>
  <si>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</si>
  <si>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</si>
  <si>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</si>
  <si>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</si>
  <si>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</si>
  <si>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</si>
  <si>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</si>
  <si>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</si>
  <si>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</si>
  <si>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</si>
  <si>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</si>
  <si>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</si>
  <si>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</si>
  <si>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</si>
  <si>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</si>
  <si>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</si>
  <si>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</si>
  <si>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</si>
  <si>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</si>
  <si>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</si>
  <si>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</si>
  <si>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</si>
  <si>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</si>
  <si>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</si>
  <si>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</si>
  <si>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</si>
  <si>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</si>
  <si>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</si>
  <si>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</si>
  <si>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</si>
  <si>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</si>
  <si>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</si>
  <si>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</si>
  <si>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</si>
  <si>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</si>
  <si>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</si>
  <si>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</si>
  <si>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</si>
  <si>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</si>
  <si>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</si>
  <si>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</si>
  <si>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</si>
  <si>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</si>
  <si>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</si>
  <si>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</si>
  <si>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</si>
  <si>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</si>
  <si>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</si>
  <si>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</si>
  <si>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</si>
  <si>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</si>
  <si>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</si>
  <si>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</si>
  <si>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</si>
  <si>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</si>
  <si>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</si>
  <si>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</si>
  <si>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</si>
  <si>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</si>
  <si>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</si>
  <si>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</si>
  <si>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</si>
  <si>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</si>
  <si>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</si>
  <si>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</si>
  <si>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</si>
  <si>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</si>
  <si>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</si>
  <si>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</si>
  <si>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</si>
  <si>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</si>
  <si>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</si>
  <si>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</si>
  <si>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</si>
  <si>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</si>
  <si>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</si>
  <si>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</si>
  <si>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</si>
  <si>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</si>
  <si>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</si>
  <si>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</si>
  <si>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</si>
  <si>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</si>
  <si>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</si>
  <si>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</si>
  <si>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</si>
  <si>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</si>
  <si>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</si>
  <si>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</si>
  <si>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</si>
  <si>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</si>
  <si>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</si>
  <si>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</si>
  <si>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</si>
  <si>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</si>
  <si>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</si>
  <si>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</si>
  <si>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</si>
  <si>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</si>
  <si>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</si>
  <si>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</si>
  <si>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</si>
  <si>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</si>
  <si>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</si>
  <si>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</si>
  <si>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</si>
  <si>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</si>
  <si>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</si>
  <si>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</si>
  <si>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</si>
  <si>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</si>
  <si>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</si>
  <si>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</si>
  <si>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</si>
  <si>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</si>
  <si>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</si>
  <si>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</si>
  <si>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</si>
  <si>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</si>
  <si>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</si>
  <si>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</si>
  <si>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</si>
  <si>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</si>
  <si>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</si>
  <si>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</si>
  <si>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</si>
  <si>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</si>
  <si>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</si>
  <si>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</si>
  <si>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</si>
  <si>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</si>
  <si>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</si>
  <si>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</si>
  <si>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</si>
  <si>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</si>
  <si>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</si>
  <si>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</si>
  <si>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</si>
  <si>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</si>
  <si>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</si>
  <si>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</si>
  <si>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</si>
  <si>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</si>
  <si>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</si>
  <si>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</si>
  <si>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</si>
  <si>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</si>
  <si>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</si>
  <si>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</si>
  <si>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</si>
  <si>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</si>
  <si>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</si>
  <si>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</si>
  <si>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</si>
  <si>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</si>
  <si>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</si>
  <si>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</si>
  <si>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</si>
  <si>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</si>
  <si>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</si>
  <si>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</si>
  <si>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</si>
  <si>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</si>
  <si>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</si>
  <si>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</si>
  <si>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</si>
  <si>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</si>
  <si>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</si>
  <si>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</si>
  <si>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</si>
  <si>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</si>
  <si>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</si>
  <si>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</si>
  <si>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</si>
  <si>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</si>
  <si>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</si>
  <si>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</si>
  <si>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</si>
  <si>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</si>
  <si>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</si>
  <si>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</si>
  <si>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</si>
  <si>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</si>
  <si>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</si>
  <si>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</si>
  <si>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</si>
  <si>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</si>
  <si>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</si>
  <si>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</si>
  <si>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</si>
  <si>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</si>
  <si>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</si>
  <si>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</si>
  <si>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</si>
  <si>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</si>
  <si>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</si>
  <si>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</si>
  <si>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</si>
  <si>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</si>
  <si>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</si>
  <si>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</si>
  <si>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</si>
  <si>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</si>
  <si>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</si>
  <si>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</si>
  <si>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</si>
  <si>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</si>
  <si>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</si>
  <si>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</si>
  <si>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</si>
  <si>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</si>
  <si>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</si>
  <si>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</si>
  <si>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</si>
  <si>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</si>
  <si>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</si>
  <si>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</si>
  <si>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</si>
  <si>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</si>
  <si>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</si>
  <si>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</si>
  <si>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</si>
  <si>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</si>
  <si>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</si>
  <si>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</si>
  <si>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</si>
  <si>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</si>
  <si>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</si>
  <si>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</si>
  <si>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</si>
  <si>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</si>
  <si>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</si>
  <si>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</si>
  <si>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</si>
  <si>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</si>
  <si>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</si>
  <si>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</si>
  <si>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</si>
  <si>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</si>
  <si>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</si>
  <si>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</si>
  <si>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</si>
  <si>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</si>
  <si>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</si>
  <si>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</si>
  <si>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</si>
  <si>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</si>
  <si>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</si>
  <si>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</si>
  <si>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</si>
  <si>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</si>
  <si>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</si>
  <si>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</si>
  <si>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</si>
  <si>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</si>
  <si>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</si>
  <si>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</si>
  <si>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</si>
  <si>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</si>
  <si>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</si>
  <si>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</si>
  <si>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</si>
  <si>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</si>
  <si>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</si>
  <si>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</si>
  <si>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</si>
  <si>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</si>
  <si>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</si>
  <si>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</si>
  <si>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</si>
  <si>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</si>
  <si>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</si>
  <si>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</si>
  <si>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</si>
  <si>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</si>
  <si>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</si>
  <si>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</si>
  <si>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</si>
  <si>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</si>
  <si>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</si>
  <si>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</si>
  <si>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</si>
  <si>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</si>
  <si>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</si>
  <si>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</si>
  <si>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</si>
  <si>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</si>
  <si>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</si>
  <si>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</si>
  <si>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</si>
  <si>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</si>
  <si>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</si>
  <si>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</si>
  <si>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</si>
  <si>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</si>
  <si>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</si>
  <si>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</si>
  <si>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</si>
  <si>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</si>
  <si>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</si>
  <si>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</si>
  <si>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</si>
  <si>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</si>
  <si>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</si>
  <si>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</si>
  <si>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</si>
  <si>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</si>
  <si>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</si>
  <si>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</si>
  <si>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</si>
  <si>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</si>
  <si>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</si>
  <si>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</si>
  <si>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</si>
  <si>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</si>
  <si>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</si>
  <si>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</si>
  <si>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</si>
  <si>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</si>
  <si>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</si>
  <si>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</si>
  <si>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</si>
  <si>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</si>
  <si>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</si>
  <si>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</si>
  <si>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</si>
  <si>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</si>
  <si>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</si>
  <si>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</si>
  <si>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</si>
  <si>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</si>
  <si>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</si>
  <si>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</si>
  <si>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</si>
  <si>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</si>
  <si>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</si>
  <si>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</si>
  <si>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</si>
  <si>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</si>
  <si>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</si>
  <si>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</si>
  <si>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</si>
  <si>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</si>
  <si>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</si>
  <si>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</si>
  <si>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</si>
  <si>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</si>
  <si>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</si>
  <si>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</si>
  <si>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</si>
  <si>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</si>
  <si>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</si>
  <si>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</si>
  <si>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</si>
  <si>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</si>
  <si>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</si>
  <si>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</si>
  <si>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</si>
  <si>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</si>
  <si>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</si>
  <si>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</si>
  <si>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</si>
  <si>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</si>
  <si>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</si>
  <si>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</si>
  <si>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</si>
  <si>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</si>
  <si>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</si>
  <si>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</si>
  <si>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</si>
  <si>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</si>
  <si>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</si>
  <si>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</si>
  <si>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</si>
  <si>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</si>
  <si>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</si>
  <si>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</si>
  <si>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</si>
  <si>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</si>
  <si>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</si>
  <si>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</si>
  <si>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</si>
  <si>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</si>
  <si>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</si>
  <si>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</si>
  <si>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</si>
  <si>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</si>
  <si>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</si>
  <si>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</si>
  <si>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</si>
  <si>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</si>
  <si>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</si>
  <si>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</si>
  <si>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</si>
  <si>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</si>
  <si>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</si>
  <si>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</si>
  <si>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</si>
  <si>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</si>
  <si>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</si>
  <si>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</si>
  <si>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</si>
  <si>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</si>
  <si>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</si>
  <si>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</si>
  <si>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</si>
  <si>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</si>
  <si>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</si>
  <si>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</si>
  <si>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</si>
  <si>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</si>
  <si>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</si>
  <si>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</si>
  <si>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</si>
  <si>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</si>
  <si>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</si>
  <si>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</si>
  <si>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</si>
  <si>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</si>
  <si>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</si>
  <si>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</si>
  <si>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</si>
  <si>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</si>
  <si>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</si>
  <si>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</si>
  <si>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</si>
  <si>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</si>
  <si>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</si>
  <si>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</si>
  <si>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</si>
  <si>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</si>
  <si>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</si>
  <si>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</si>
  <si>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</si>
  <si>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</si>
  <si>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</si>
  <si>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</si>
  <si>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</si>
  <si>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</si>
  <si>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</si>
  <si>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</si>
  <si>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</si>
  <si>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</si>
  <si>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</si>
  <si>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</si>
  <si>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</si>
  <si>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</si>
  <si>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</si>
  <si>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</si>
  <si>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</si>
  <si>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</si>
  <si>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</si>
  <si>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</si>
  <si>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</si>
  <si>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</si>
  <si>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</si>
  <si>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</si>
  <si>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</si>
  <si>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</si>
  <si>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</si>
  <si>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</si>
  <si>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</si>
  <si>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</si>
  <si>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</si>
  <si>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</si>
  <si>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</si>
  <si>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</si>
  <si>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</si>
  <si>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</si>
  <si>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</si>
  <si>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</si>
  <si>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</si>
  <si>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</si>
  <si>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</si>
  <si>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</si>
  <si>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</si>
  <si>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</si>
  <si>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</si>
  <si>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</si>
  <si>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</si>
  <si>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</si>
  <si>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</si>
  <si>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</si>
  <si>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</si>
  <si>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</si>
  <si>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</si>
  <si>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</si>
  <si>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</si>
  <si>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</si>
  <si>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</si>
  <si>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</si>
  <si>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</si>
  <si>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</si>
  <si>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</si>
  <si>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</si>
  <si>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</si>
  <si>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</si>
  <si>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</si>
  <si>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</si>
  <si>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</si>
  <si>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</si>
  <si>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</si>
  <si>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</si>
  <si>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</si>
  <si>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</si>
  <si>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</si>
  <si>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</si>
  <si>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</si>
  <si>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</si>
  <si>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</si>
  <si>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</si>
  <si>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</si>
  <si>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</si>
  <si>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</si>
  <si>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</si>
  <si>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</si>
  <si>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</si>
  <si>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</si>
  <si>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</si>
  <si>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</si>
  <si>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</si>
  <si>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</si>
  <si>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</si>
  <si>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</si>
  <si>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</si>
  <si>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</si>
  <si>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</si>
  <si>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</si>
  <si>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</si>
  <si>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</si>
  <si>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</si>
  <si>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</si>
  <si>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</si>
  <si>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</si>
  <si>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</si>
  <si>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</si>
  <si>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</si>
  <si>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</si>
  <si>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</si>
  <si>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</si>
  <si>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</si>
  <si>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</si>
  <si>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</si>
  <si>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</si>
  <si>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</si>
  <si>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</si>
  <si>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</si>
  <si>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</si>
  <si>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</si>
  <si>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</si>
  <si>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</si>
  <si>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</si>
  <si>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</si>
  <si>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</si>
  <si>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</si>
  <si>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</si>
  <si>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</si>
  <si>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</si>
  <si>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</si>
  <si>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</si>
  <si>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</si>
  <si>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</si>
  <si>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</si>
  <si>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</si>
  <si>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</si>
  <si>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</si>
  <si>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</si>
  <si>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</si>
  <si>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</si>
  <si>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</si>
  <si>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</si>
  <si>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</si>
  <si>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</si>
  <si>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</si>
  <si>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</si>
  <si>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</si>
  <si>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</si>
  <si>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</si>
  <si>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</si>
  <si>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</si>
  <si>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</si>
  <si>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</si>
  <si>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</si>
  <si>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</si>
  <si>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</si>
  <si>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</si>
  <si>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</si>
  <si>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</si>
  <si>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</si>
  <si>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</si>
  <si>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</si>
  <si>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</si>
  <si>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</si>
  <si>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</si>
  <si>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</si>
  <si>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</si>
  <si>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</si>
  <si>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</si>
  <si>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</si>
  <si>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</si>
  <si>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</si>
  <si>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</si>
  <si>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</si>
  <si>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</si>
  <si>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</si>
  <si>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</si>
  <si>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</si>
  <si>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</si>
  <si>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</si>
  <si>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</si>
  <si>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</si>
  <si>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</si>
  <si>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</si>
  <si>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</si>
  <si>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</si>
  <si>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</si>
  <si>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</si>
  <si>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</si>
  <si>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</si>
  <si>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</si>
  <si>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</si>
  <si>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</si>
  <si>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</si>
  <si>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</si>
  <si>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</si>
  <si>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</si>
  <si>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</si>
  <si>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</si>
  <si>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</si>
  <si>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</si>
  <si>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</si>
  <si>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</si>
  <si>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</si>
  <si>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</si>
  <si>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</si>
  <si>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</si>
  <si>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</si>
  <si>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</si>
  <si>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</si>
  <si>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</si>
  <si>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</si>
  <si>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</si>
  <si>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</si>
  <si>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</si>
  <si>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</si>
  <si>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</si>
  <si>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</si>
  <si>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</si>
  <si>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</si>
  <si>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</si>
  <si>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</si>
  <si>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</si>
  <si>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</si>
  <si>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</si>
  <si>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</si>
  <si>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</si>
  <si>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</si>
  <si>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</si>
  <si>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</si>
  <si>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</si>
  <si>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</si>
  <si>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</si>
  <si>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</si>
  <si>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</si>
  <si>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</si>
  <si>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</si>
  <si>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</si>
  <si>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</si>
  <si>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</si>
  <si>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</si>
  <si>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</si>
  <si>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</si>
  <si>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</si>
  <si>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</si>
  <si>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</si>
  <si>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</si>
  <si>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</si>
  <si>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</si>
  <si>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</si>
  <si>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</si>
  <si>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</si>
  <si>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</si>
  <si>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</si>
  <si>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</si>
  <si>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</si>
  <si>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</si>
  <si>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</si>
  <si>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</si>
  <si>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</si>
  <si>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</si>
  <si>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</si>
  <si>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</si>
  <si>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</si>
  <si>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</si>
  <si>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</si>
  <si>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</si>
  <si>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</si>
  <si>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</si>
  <si>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</si>
  <si>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</si>
  <si>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</si>
  <si>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</si>
  <si>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</si>
  <si>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</si>
  <si>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</si>
  <si>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</si>
  <si>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</si>
  <si>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</si>
  <si>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</si>
  <si>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</si>
  <si>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</si>
  <si>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</si>
  <si>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</si>
  <si>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</si>
  <si>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</si>
  <si>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</si>
  <si>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</si>
  <si>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</si>
  <si>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</si>
  <si>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</si>
  <si>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</si>
  <si>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</si>
  <si>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</si>
  <si>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</si>
  <si>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</si>
  <si>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</si>
  <si>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</si>
  <si>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</si>
  <si>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</si>
  <si>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</si>
  <si>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</si>
  <si>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</si>
  <si>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</si>
  <si>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</si>
  <si>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</si>
  <si>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</si>
  <si>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</si>
  <si>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</si>
  <si>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</si>
  <si>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</si>
  <si>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</si>
  <si>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</si>
  <si>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</si>
  <si>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</si>
  <si>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</si>
  <si>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</si>
  <si>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</si>
  <si>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</si>
  <si>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</si>
  <si>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</si>
  <si>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</si>
  <si>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</si>
  <si>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</si>
  <si>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</si>
  <si>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</si>
  <si>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</si>
  <si>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</si>
  <si>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</si>
  <si>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</si>
  <si>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</si>
  <si>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</si>
  <si>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</si>
  <si>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</si>
  <si>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</si>
  <si>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</si>
  <si>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</si>
  <si>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</si>
  <si>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</si>
  <si>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</si>
  <si>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</si>
  <si>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</si>
  <si>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</si>
  <si>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</si>
  <si>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</si>
  <si>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</si>
  <si>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</si>
  <si>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</si>
  <si>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</si>
  <si>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</si>
  <si>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</si>
  <si>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</si>
  <si>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</si>
  <si>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</si>
  <si>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</si>
  <si>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</si>
  <si>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</si>
  <si>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</si>
  <si>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</si>
  <si>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</si>
  <si>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</si>
  <si>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</si>
  <si>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</si>
  <si>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</si>
  <si>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</si>
  <si>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</si>
  <si>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</si>
  <si>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</si>
  <si>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</si>
  <si>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</si>
  <si>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</si>
  <si>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</si>
  <si>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</si>
  <si>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</si>
  <si>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</si>
  <si>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</si>
  <si>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</si>
  <si>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</si>
  <si>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</si>
  <si>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</si>
  <si>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</si>
  <si>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</si>
  <si>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</si>
  <si>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</si>
  <si>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</si>
  <si>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</si>
  <si>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</si>
  <si>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</si>
  <si>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</si>
  <si>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</si>
  <si>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</si>
  <si>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</si>
  <si>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</si>
  <si>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</si>
  <si>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</si>
  <si>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</si>
  <si>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</si>
  <si>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</si>
  <si>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</si>
  <si>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</si>
  <si>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</si>
  <si>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</si>
  <si>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</si>
  <si>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</si>
  <si>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</si>
  <si>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</si>
  <si>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</si>
  <si>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</si>
  <si>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</si>
  <si>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</si>
  <si>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</si>
  <si>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</si>
  <si>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</si>
  <si>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</si>
  <si>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</si>
  <si>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</si>
  <si>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</si>
  <si>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</si>
  <si>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</si>
  <si>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</si>
  <si>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</si>
  <si>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</si>
  <si>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</si>
  <si>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</si>
  <si>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</si>
  <si>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</si>
  <si>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</si>
  <si>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</si>
  <si>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</si>
  <si>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</si>
  <si>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</si>
  <si>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</si>
  <si>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</si>
  <si>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</si>
  <si>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</si>
  <si>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</si>
  <si>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</si>
  <si>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</si>
  <si>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</si>
  <si>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</si>
  <si>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</si>
  <si>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</si>
  <si>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</si>
  <si>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</si>
  <si>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</si>
  <si>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</si>
  <si>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</si>
  <si>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</si>
  <si>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</si>
  <si>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</si>
  <si>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</si>
  <si>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</si>
  <si>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</si>
  <si>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</si>
  <si>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</si>
  <si>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</si>
  <si>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</si>
  <si>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</si>
  <si>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</si>
  <si>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</si>
  <si>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</si>
  <si>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</si>
  <si>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</si>
  <si>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</si>
  <si>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</si>
  <si>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</si>
  <si>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</si>
  <si>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</si>
  <si>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</si>
  <si>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</si>
  <si>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</si>
  <si>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</si>
  <si>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</si>
  <si>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</si>
  <si>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</si>
  <si>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</si>
  <si>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</si>
  <si>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</si>
  <si>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</si>
  <si>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</si>
  <si>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</si>
  <si>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</si>
  <si>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</si>
  <si>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</si>
  <si>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</si>
  <si>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</si>
  <si>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</si>
  <si>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</si>
  <si>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</si>
  <si>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</si>
  <si>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</si>
  <si>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</si>
  <si>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</si>
  <si>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</si>
  <si>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</si>
  <si>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</si>
  <si>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</si>
  <si>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</si>
  <si>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</si>
  <si>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</si>
  <si>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</si>
  <si>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</si>
  <si>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</si>
  <si>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</si>
  <si>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</si>
  <si>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</si>
  <si>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</si>
  <si>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</si>
  <si>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</si>
  <si>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</si>
  <si>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</si>
  <si>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</si>
  <si>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</si>
  <si>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</si>
  <si>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</si>
  <si>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</si>
  <si>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</si>
  <si>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</si>
  <si>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</si>
  <si>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</si>
  <si>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</si>
  <si>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</si>
  <si>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</si>
  <si>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</si>
  <si>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</si>
  <si>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</si>
  <si>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</si>
  <si>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</si>
  <si>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</si>
  <si>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</si>
  <si>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</si>
  <si>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</si>
  <si>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</si>
  <si>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</si>
  <si>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</si>
  <si>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</si>
  <si>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</si>
  <si>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</si>
  <si>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</si>
  <si>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</si>
  <si>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</si>
  <si>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</si>
  <si>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</si>
  <si>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</si>
  <si>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</si>
  <si>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</si>
  <si>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</si>
  <si>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</si>
  <si>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</si>
  <si>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</si>
  <si>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</si>
  <si>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</si>
  <si>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</si>
  <si>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</si>
  <si>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</si>
  <si>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</si>
  <si>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</si>
  <si>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</si>
  <si>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</si>
  <si>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</si>
  <si>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</si>
  <si>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</si>
  <si>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</si>
  <si>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</si>
  <si>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</si>
  <si>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</si>
  <si>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</si>
  <si>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</si>
  <si>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</si>
  <si>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</si>
  <si>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</si>
  <si>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</si>
  <si>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</si>
  <si>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</si>
  <si>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</si>
  <si>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</si>
  <si>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</si>
  <si>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</si>
  <si>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</si>
  <si>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</si>
  <si>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</si>
  <si>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</si>
  <si>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</si>
  <si>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</si>
  <si>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</si>
  <si>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</si>
  <si>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</si>
  <si>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</si>
  <si>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</si>
  <si>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</si>
  <si>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</si>
  <si>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</si>
  <si>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</si>
  <si>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</si>
  <si>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</si>
  <si>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</si>
  <si>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</si>
  <si>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</si>
  <si>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</si>
  <si>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</si>
  <si>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</si>
  <si>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</si>
  <si>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</si>
  <si>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</si>
  <si>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</si>
  <si>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</si>
  <si>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</si>
  <si>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</si>
  <si>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</si>
  <si>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</si>
  <si>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</si>
  <si>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</si>
  <si>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</si>
  <si>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</si>
  <si>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</si>
  <si>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</si>
  <si>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</si>
  <si>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</si>
  <si>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</si>
  <si>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</si>
  <si>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</si>
  <si>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</si>
  <si>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</si>
  <si>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</si>
  <si>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</si>
  <si>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</si>
  <si>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</si>
  <si>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</si>
  <si>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</si>
  <si>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</si>
  <si>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</si>
  <si>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</si>
  <si>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</si>
  <si>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</si>
  <si>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</si>
  <si>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</si>
  <si>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</si>
  <si>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</si>
  <si>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</si>
  <si>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</si>
  <si>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</si>
  <si>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</si>
  <si>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</si>
  <si>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</si>
  <si>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</si>
  <si>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</si>
  <si>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</si>
  <si>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</si>
  <si>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</si>
  <si>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</si>
  <si>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</si>
  <si>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</si>
  <si>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</si>
  <si>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</si>
  <si>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</si>
  <si>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</si>
  <si>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</si>
  <si>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</si>
  <si>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</si>
  <si>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</si>
  <si>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</si>
  <si>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</si>
  <si>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</si>
  <si>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</si>
  <si>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</si>
  <si>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</si>
  <si>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</si>
  <si>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</si>
  <si>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</si>
  <si>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</si>
  <si>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</si>
  <si>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</si>
  <si>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</si>
  <si>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</si>
  <si>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</si>
  <si>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</si>
  <si>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</si>
  <si>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</si>
  <si>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</si>
  <si>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</si>
  <si>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</si>
  <si>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</si>
  <si>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</si>
  <si>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</si>
  <si>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</si>
  <si>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</si>
  <si>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</si>
  <si>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</si>
  <si>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</si>
  <si>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</si>
  <si>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</si>
  <si>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</si>
  <si>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</si>
  <si>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</si>
  <si>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</si>
  <si>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</si>
  <si>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</si>
  <si>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</si>
  <si>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</si>
  <si>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</si>
  <si>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</si>
  <si>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</si>
  <si>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</si>
  <si>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</si>
  <si>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</si>
  <si>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</si>
  <si>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</si>
  <si>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</si>
  <si>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</si>
  <si>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</si>
  <si>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</si>
  <si>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</si>
  <si>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</si>
  <si>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</si>
  <si>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</si>
  <si>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</si>
  <si>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</si>
  <si>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</si>
  <si>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</si>
  <si>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</si>
  <si>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</si>
  <si>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</si>
  <si>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</si>
  <si>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</si>
  <si>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</si>
  <si>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</si>
  <si>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</si>
  <si>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</si>
  <si>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</si>
  <si>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</si>
  <si>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</si>
  <si>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</si>
  <si>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</si>
  <si>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</si>
  <si>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</si>
  <si>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</si>
  <si>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</si>
  <si>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</si>
  <si>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</si>
  <si>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</si>
  <si>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</si>
  <si>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</si>
  <si>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</si>
  <si>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</si>
  <si>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</si>
  <si>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</si>
  <si>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</si>
  <si>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</si>
  <si>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</si>
  <si>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</si>
  <si>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</si>
  <si>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</si>
  <si>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</si>
  <si>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</si>
  <si>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</si>
  <si>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</si>
  <si>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</si>
  <si>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</si>
  <si>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</si>
  <si>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</si>
  <si>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</si>
  <si>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</si>
  <si>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</si>
  <si>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</si>
  <si>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</si>
  <si>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</si>
  <si>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</si>
  <si>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</si>
  <si>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</si>
  <si>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</si>
  <si>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</si>
  <si>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</si>
  <si>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</si>
  <si>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</si>
  <si>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</si>
  <si>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</si>
  <si>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</si>
  <si>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</si>
  <si>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</si>
  <si>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</si>
  <si>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</si>
  <si>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</si>
  <si>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</si>
  <si>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</si>
  <si>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</si>
  <si>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</si>
  <si>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</si>
  <si>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</si>
  <si>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</si>
  <si>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</si>
  <si>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</si>
  <si>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</si>
  <si>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</si>
  <si>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</si>
  <si>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</si>
  <si>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</si>
  <si>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</si>
  <si>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</si>
  <si>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</si>
  <si>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</si>
  <si>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</si>
  <si>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</si>
  <si>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</si>
  <si>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</si>
  <si>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</si>
  <si>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</si>
  <si>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</si>
  <si>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</si>
  <si>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</si>
  <si>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</si>
  <si>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</si>
  <si>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</si>
  <si>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</si>
  <si>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</si>
  <si>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</si>
  <si>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</si>
  <si>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</si>
  <si>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</si>
  <si>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</si>
  <si>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</si>
  <si>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</si>
  <si>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</si>
  <si>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</si>
  <si>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</si>
  <si>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</si>
  <si>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</si>
  <si>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</si>
  <si>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</si>
  <si>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</si>
  <si>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</si>
  <si>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</si>
  <si>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</si>
  <si>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</si>
  <si>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</si>
  <si>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</si>
  <si>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</si>
  <si>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</si>
  <si>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</si>
  <si>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</si>
  <si>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</si>
  <si>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</si>
  <si>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</si>
  <si>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</si>
  <si>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</si>
  <si>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</si>
  <si>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</si>
  <si>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</si>
  <si>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</si>
  <si>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</si>
  <si>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</si>
  <si>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</si>
  <si>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</si>
  <si>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</si>
  <si>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</si>
  <si>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</si>
  <si>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</si>
  <si>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</si>
  <si>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</si>
  <si>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</si>
  <si>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</si>
  <si>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</si>
  <si>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</si>
  <si>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</si>
  <si>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</si>
  <si>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</si>
  <si>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</si>
  <si>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</si>
  <si>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</si>
  <si>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</si>
  <si>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</si>
  <si>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</si>
  <si>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</si>
  <si>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</si>
  <si>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</si>
  <si>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</si>
  <si>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</si>
  <si>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</si>
  <si>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</si>
  <si>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</si>
  <si>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</si>
  <si>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</si>
  <si>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</si>
  <si>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</si>
  <si>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</si>
  <si>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</si>
  <si>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</si>
  <si>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</si>
  <si>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</si>
  <si>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</si>
  <si>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</si>
  <si>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</si>
  <si>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</si>
  <si>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</si>
  <si>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</si>
  <si>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</si>
  <si>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</si>
  <si>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</si>
  <si>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</si>
  <si>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</si>
  <si>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</si>
  <si>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</si>
  <si>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</si>
  <si>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</si>
  <si>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</si>
  <si>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</si>
  <si>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</si>
  <si>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</si>
  <si>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</si>
  <si>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</si>
  <si>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</si>
  <si>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</si>
  <si>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</si>
  <si>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</si>
  <si>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</si>
  <si>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</si>
  <si>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</si>
  <si>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</si>
  <si>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</si>
  <si>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</si>
  <si>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</si>
  <si>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</si>
  <si>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</si>
  <si>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</si>
  <si>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</si>
  <si>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</si>
  <si>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</si>
  <si>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</si>
  <si>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</si>
  <si>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</si>
  <si>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</si>
  <si>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</si>
  <si>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</si>
  <si>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</si>
  <si>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</si>
  <si>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</si>
  <si>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</si>
  <si>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</si>
  <si>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</si>
  <si>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</si>
  <si>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</si>
  <si>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</si>
  <si>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</si>
  <si>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</si>
  <si>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</si>
  <si>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</si>
  <si>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</si>
  <si>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</si>
  <si>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</si>
  <si>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</si>
  <si>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</si>
  <si>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</si>
  <si>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</si>
  <si>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</si>
  <si>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</si>
  <si>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</si>
  <si>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</si>
  <si>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</si>
  <si>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</si>
  <si>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</si>
  <si>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</si>
  <si>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</si>
  <si>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</si>
  <si>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</si>
  <si>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</si>
  <si>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</si>
  <si>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</si>
  <si>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</si>
  <si>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</si>
  <si>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</si>
  <si>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</si>
  <si>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</si>
  <si>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</si>
  <si>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</si>
  <si>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</si>
  <si>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</si>
  <si>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</si>
  <si>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</si>
  <si>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</si>
  <si>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</si>
  <si>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</si>
  <si>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</si>
  <si>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</si>
  <si>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</si>
  <si>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</si>
  <si>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</si>
  <si>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</si>
  <si>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</si>
  <si>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</si>
  <si>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</si>
  <si>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</si>
  <si>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</si>
  <si>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</si>
  <si>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</si>
  <si>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</si>
  <si>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</si>
  <si>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</si>
  <si>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</si>
  <si>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</si>
  <si>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</si>
  <si>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</si>
  <si>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</si>
  <si>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</si>
  <si>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</si>
  <si>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</si>
  <si>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</si>
  <si>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</si>
  <si>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</si>
  <si>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</si>
  <si>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</si>
  <si>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</si>
  <si>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</si>
  <si>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</si>
  <si>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</si>
  <si>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</si>
  <si>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</si>
  <si>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</si>
  <si>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</si>
  <si>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</si>
  <si>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</si>
  <si>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</si>
  <si>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</si>
  <si>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</si>
  <si>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</si>
  <si>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</si>
  <si>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</si>
  <si>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</si>
  <si>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</si>
  <si>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</si>
  <si>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</si>
  <si>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</si>
  <si>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</si>
  <si>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</si>
  <si>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</si>
  <si>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</si>
  <si>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</si>
  <si>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</si>
  <si>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</si>
  <si>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</si>
  <si>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</si>
  <si>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</si>
  <si>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</si>
  <si>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</si>
  <si>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</si>
  <si>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</si>
  <si>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</si>
  <si>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</si>
  <si>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</si>
  <si>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</si>
  <si>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</si>
  <si>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</si>
  <si>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</si>
  <si>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</si>
  <si>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</si>
  <si>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</si>
  <si>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</si>
  <si>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</si>
  <si>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</si>
  <si>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</si>
  <si>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</si>
  <si>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</si>
  <si>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</si>
  <si>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</si>
  <si>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</si>
  <si>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</si>
  <si>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</si>
  <si>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</si>
  <si>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</si>
  <si>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</si>
  <si>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</si>
  <si>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</si>
  <si>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</si>
  <si>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</si>
  <si>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</si>
  <si>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</si>
  <si>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</si>
  <si>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</si>
  <si>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</si>
  <si>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</si>
  <si>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</si>
  <si>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</si>
  <si>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</si>
  <si>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</si>
  <si>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</si>
  <si>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</si>
  <si>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</si>
  <si>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</si>
  <si>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</si>
  <si>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</si>
  <si>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</si>
  <si>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</si>
  <si>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</si>
  <si>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</si>
  <si>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</si>
  <si>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</si>
  <si>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</si>
  <si>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</si>
  <si>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</si>
  <si>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</si>
  <si>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</si>
  <si>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</si>
  <si>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</si>
  <si>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</si>
  <si>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</si>
  <si>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</si>
  <si>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</si>
  <si>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</si>
  <si>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</si>
  <si>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</si>
  <si>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</si>
  <si>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</si>
  <si>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</si>
  <si>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</si>
  <si>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</si>
  <si>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</si>
  <si>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</si>
  <si>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</si>
  <si>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</si>
  <si>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</si>
  <si>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</si>
  <si>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</si>
  <si>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</si>
  <si>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</si>
  <si>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</si>
  <si>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</si>
  <si>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</si>
  <si>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</si>
  <si>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</si>
  <si>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</si>
  <si>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</si>
  <si>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</si>
  <si>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</si>
  <si>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</si>
  <si>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</si>
  <si>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</si>
  <si>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</si>
  <si>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</si>
  <si>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</si>
  <si>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</si>
  <si>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</si>
  <si>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</si>
  <si>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</si>
  <si>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</si>
  <si>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</si>
  <si>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</si>
  <si>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</si>
  <si>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</si>
  <si>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</si>
  <si>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</si>
  <si>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</si>
  <si>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</si>
  <si>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</si>
  <si>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</si>
  <si>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</si>
  <si>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</si>
  <si>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</si>
  <si>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</si>
  <si>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</si>
  <si>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</si>
  <si>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</si>
  <si>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</si>
  <si>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</si>
  <si>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</si>
  <si>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</si>
  <si>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</si>
  <si>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</si>
  <si>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</si>
  <si>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</si>
  <si>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</si>
  <si>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</si>
  <si>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</si>
  <si>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</si>
  <si>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</si>
  <si>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</si>
  <si>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</si>
  <si>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</si>
  <si>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</si>
  <si>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</si>
  <si>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</si>
  <si>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</si>
  <si>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</si>
  <si>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</si>
  <si>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</si>
  <si>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</si>
  <si>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</si>
  <si>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</si>
  <si>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</si>
  <si>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</si>
  <si>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</si>
  <si>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</si>
  <si>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</si>
  <si>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</si>
  <si>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</si>
  <si>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</si>
  <si>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</si>
  <si>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</si>
  <si>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</si>
  <si>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</si>
  <si>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</si>
  <si>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</si>
  <si>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</si>
  <si>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</si>
  <si>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</si>
  <si>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</si>
  <si>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</si>
  <si>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</si>
  <si>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</si>
  <si>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</si>
  <si>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</si>
  <si>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</si>
  <si>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</si>
  <si>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</si>
  <si>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</si>
  <si>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</si>
  <si>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</si>
  <si>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</si>
  <si>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</si>
  <si>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</si>
  <si>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</si>
  <si>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</si>
  <si>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</si>
  <si>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</si>
  <si>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</si>
  <si>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</si>
  <si>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</si>
  <si>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</si>
  <si>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</si>
  <si>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</si>
  <si>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</si>
  <si>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</si>
  <si>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</si>
  <si>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</si>
  <si>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</si>
  <si>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</si>
  <si>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</si>
  <si>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</si>
  <si>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</si>
  <si>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</si>
  <si>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</si>
  <si>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</si>
  <si>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</si>
  <si>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</si>
  <si>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</si>
  <si>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</si>
  <si>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</si>
  <si>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</si>
  <si>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</si>
  <si>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</si>
  <si>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</si>
  <si>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</si>
  <si>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</si>
  <si>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</si>
  <si>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</si>
  <si>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</si>
  <si>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</si>
  <si>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</si>
  <si>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</si>
  <si>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</si>
  <si>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</si>
  <si>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</si>
  <si>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</si>
  <si>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</si>
  <si>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</si>
  <si>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</si>
  <si>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</si>
  <si>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</si>
  <si>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</si>
  <si>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</si>
  <si>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</si>
  <si>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</si>
  <si>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</si>
  <si>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</si>
  <si>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</si>
  <si>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</si>
  <si>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</si>
  <si>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</si>
  <si>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</si>
  <si>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</si>
  <si>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</si>
  <si>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</si>
  <si>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</si>
  <si>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</si>
  <si>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</si>
  <si>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</si>
  <si>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</si>
  <si>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</si>
  <si>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</si>
  <si>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</si>
  <si>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</si>
  <si>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</si>
  <si>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</si>
  <si>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</si>
  <si>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</si>
  <si>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</si>
  <si>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</si>
  <si>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</si>
  <si>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</si>
  <si>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</si>
  <si>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</si>
  <si>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</si>
  <si>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</si>
  <si>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</si>
  <si>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</si>
  <si>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</si>
  <si>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</si>
  <si>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</si>
  <si>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</si>
  <si>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</si>
  <si>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</si>
  <si>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</si>
  <si>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</si>
  <si>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</si>
  <si>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</si>
  <si>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</si>
  <si>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</si>
  <si>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</si>
  <si>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</si>
  <si>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</si>
  <si>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</si>
  <si>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</si>
  <si>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</si>
  <si>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</si>
  <si>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</si>
  <si>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</si>
  <si>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</si>
  <si>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</si>
  <si>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</si>
  <si>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</si>
  <si>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</si>
  <si>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</si>
  <si>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</si>
  <si>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</si>
  <si>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</si>
  <si>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</si>
  <si>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</si>
  <si>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</si>
  <si>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</si>
  <si>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</si>
  <si>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</si>
  <si>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</si>
  <si>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</si>
  <si>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</si>
  <si>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</si>
  <si>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</si>
  <si>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</si>
  <si>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</si>
  <si>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</si>
  <si>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</si>
  <si>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</si>
  <si>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</si>
  <si>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</si>
  <si>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</si>
  <si>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</si>
  <si>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</si>
  <si>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</si>
  <si>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</si>
  <si>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</si>
  <si>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</si>
  <si>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</si>
  <si>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</si>
  <si>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</si>
  <si>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</si>
  <si>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</si>
  <si>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</si>
  <si>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</si>
  <si>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</si>
  <si>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</si>
  <si>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</si>
  <si>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</si>
  <si>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</si>
  <si>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</si>
  <si>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</si>
  <si>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</si>
  <si>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</si>
  <si>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</si>
  <si>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</si>
  <si>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</si>
  <si>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</si>
  <si>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</si>
  <si>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</si>
  <si>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</si>
  <si>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</si>
  <si>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</si>
  <si>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</si>
  <si>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</si>
  <si>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</si>
  <si>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</si>
  <si>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</si>
  <si>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</si>
  <si>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</si>
  <si>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</si>
  <si>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</si>
  <si>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</si>
  <si>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</si>
  <si>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</si>
  <si>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</si>
  <si>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</si>
  <si>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</si>
  <si>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</si>
  <si>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</si>
  <si>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</si>
  <si>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</si>
  <si>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</si>
  <si>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</si>
  <si>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</si>
  <si>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</si>
  <si>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</si>
  <si>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</si>
  <si>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</si>
  <si>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</si>
  <si>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</si>
  <si>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</si>
  <si>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</si>
  <si>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</si>
  <si>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</si>
  <si>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</si>
  <si>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</si>
  <si>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</si>
  <si>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</si>
  <si>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</si>
  <si>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</si>
  <si>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</si>
  <si>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</si>
  <si>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</si>
  <si>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</si>
  <si>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</si>
  <si>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</si>
  <si>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</si>
  <si>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</si>
  <si>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</si>
  <si>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</si>
  <si>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</si>
  <si>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</si>
  <si>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</si>
  <si>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</si>
  <si>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</si>
  <si>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</si>
  <si>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</si>
  <si>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</si>
  <si>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</si>
  <si>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</si>
  <si>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</si>
  <si>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</si>
  <si>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</si>
  <si>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</si>
  <si>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</si>
  <si>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</si>
  <si>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</si>
  <si>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</si>
  <si>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</si>
  <si>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</si>
  <si>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</si>
  <si>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</si>
  <si>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</si>
  <si>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</si>
  <si>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</si>
  <si>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</si>
  <si>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</si>
  <si>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</si>
  <si>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</si>
  <si>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</si>
  <si>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</si>
  <si>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</si>
  <si>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</si>
  <si>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</si>
  <si>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</si>
  <si>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</si>
  <si>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</si>
  <si>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</si>
  <si>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</si>
  <si>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</si>
  <si>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</si>
  <si>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</si>
  <si>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</si>
  <si>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</si>
  <si>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</si>
  <si>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</si>
  <si>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</si>
  <si>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</si>
  <si>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</si>
  <si>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</si>
  <si>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</si>
  <si>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</si>
  <si>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</si>
  <si>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</si>
  <si>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</si>
  <si>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</si>
  <si>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</si>
  <si>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</si>
  <si>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</si>
  <si>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</si>
  <si>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</si>
  <si>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</si>
  <si>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</si>
  <si>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</si>
  <si>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</si>
  <si>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</si>
  <si>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</si>
  <si>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</si>
  <si>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</si>
  <si>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</si>
  <si>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</si>
  <si>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</si>
  <si>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</si>
  <si>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</si>
  <si>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</si>
  <si>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</si>
  <si>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</si>
  <si>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</si>
  <si>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</si>
  <si>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</si>
  <si>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</si>
  <si>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</si>
  <si>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</si>
  <si>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</si>
  <si>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</si>
  <si>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</si>
  <si>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</si>
  <si>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</si>
  <si>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</si>
  <si>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</si>
  <si>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</si>
  <si>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</si>
  <si>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</si>
  <si>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</si>
  <si>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</si>
  <si>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</si>
  <si>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</si>
  <si>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</si>
  <si>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</si>
  <si>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</si>
  <si>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</si>
  <si>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</si>
  <si>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</si>
  <si>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</si>
  <si>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</si>
  <si>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</si>
  <si>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</si>
  <si>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</si>
  <si>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</si>
  <si>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</si>
  <si>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</si>
  <si>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</si>
  <si>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</si>
  <si>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</si>
  <si>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</si>
  <si>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</si>
  <si>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</si>
  <si>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</si>
  <si>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</si>
  <si>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</si>
  <si>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</si>
  <si>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</si>
  <si>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</si>
  <si>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</si>
  <si>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</si>
  <si>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</si>
  <si>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</si>
  <si>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</si>
  <si>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</si>
  <si>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</si>
  <si>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</si>
  <si>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</si>
  <si>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</si>
  <si>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</si>
  <si>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</si>
  <si>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</si>
  <si>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</si>
  <si>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</si>
  <si>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</si>
  <si>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</si>
  <si>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</si>
  <si>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</si>
  <si>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</si>
  <si>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</si>
  <si>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</si>
  <si>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</si>
  <si>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</si>
  <si>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</si>
  <si>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</si>
  <si>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</si>
  <si>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</si>
  <si>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</si>
  <si>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</si>
  <si>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</si>
  <si>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</si>
  <si>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</si>
  <si>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</si>
  <si>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</si>
  <si>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</si>
  <si>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</si>
  <si>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</si>
  <si>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</si>
  <si>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</si>
  <si>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</si>
  <si>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</si>
  <si>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</si>
  <si>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</si>
  <si>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</si>
  <si>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</si>
  <si>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</si>
  <si>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</si>
  <si>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</si>
  <si>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</si>
  <si>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</si>
  <si>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</si>
  <si>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</si>
  <si>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</si>
  <si>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</si>
  <si>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</si>
  <si>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</si>
  <si>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</si>
  <si>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</si>
  <si>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</si>
  <si>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</si>
  <si>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</si>
  <si>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</si>
  <si>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</si>
  <si>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</si>
  <si>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</si>
  <si>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</si>
  <si>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</si>
  <si>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</si>
  <si>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</si>
  <si>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</si>
  <si>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</si>
  <si>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</si>
  <si>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</si>
  <si>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</si>
  <si>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</si>
  <si>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</si>
  <si>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</si>
  <si>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</si>
  <si>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</si>
  <si>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</si>
  <si>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</si>
  <si>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</si>
  <si>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</si>
  <si>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</si>
  <si>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</si>
  <si>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</si>
  <si>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</si>
  <si>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</si>
  <si>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</si>
  <si>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</si>
  <si>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</si>
  <si>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</si>
  <si>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</si>
  <si>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</si>
  <si>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</si>
  <si>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</si>
  <si>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</si>
  <si>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</si>
  <si>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</si>
  <si>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</si>
  <si>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</si>
  <si>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</si>
  <si>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</si>
  <si>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</si>
  <si>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</si>
  <si>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</si>
  <si>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</si>
  <si>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</si>
  <si>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</si>
  <si>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</si>
  <si>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</si>
  <si>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</si>
  <si>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</si>
  <si>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</si>
  <si>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</si>
  <si>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</si>
  <si>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</si>
  <si>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</si>
  <si>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</si>
  <si>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</si>
  <si>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</si>
  <si>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</si>
  <si>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</si>
  <si>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</si>
  <si>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</si>
  <si>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</si>
  <si>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</si>
  <si>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</si>
  <si>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</si>
  <si>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</si>
  <si>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</si>
  <si>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</si>
  <si>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</si>
  <si>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</si>
  <si>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</si>
  <si>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</si>
  <si>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</si>
  <si>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</si>
  <si>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</si>
  <si>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</si>
  <si>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</si>
  <si>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</si>
  <si>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</si>
  <si>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</si>
  <si>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</si>
  <si>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</si>
  <si>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</si>
  <si>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</si>
  <si>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</si>
  <si>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</si>
  <si>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</si>
  <si>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</si>
  <si>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</si>
  <si>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</si>
  <si>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</si>
  <si>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</si>
  <si>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</si>
  <si>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</si>
  <si>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</si>
  <si>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</si>
  <si>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</si>
  <si>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</si>
  <si>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</si>
  <si>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</si>
  <si>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</si>
  <si>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</si>
  <si>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</si>
  <si>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</si>
  <si>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</si>
  <si>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</si>
  <si>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</si>
  <si>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</si>
  <si>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</si>
  <si>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</si>
  <si>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</si>
  <si>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</si>
  <si>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</si>
  <si>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</si>
  <si>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</si>
  <si>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</si>
  <si>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</si>
  <si>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</si>
  <si>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</si>
  <si>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</si>
  <si>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</si>
  <si>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</si>
  <si>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</si>
  <si>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</si>
  <si>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</si>
  <si>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</si>
  <si>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</si>
  <si>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</si>
  <si>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</si>
  <si>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</si>
  <si>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</si>
  <si>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</si>
  <si>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</si>
  <si>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</si>
  <si>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</si>
  <si>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</si>
  <si>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</si>
  <si>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</si>
  <si>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</si>
  <si>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</si>
  <si>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</si>
  <si>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</si>
  <si>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</si>
  <si>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</si>
  <si>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</si>
  <si>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</si>
  <si>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</si>
  <si>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</si>
  <si>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</si>
  <si>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</si>
  <si>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</si>
  <si>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</si>
  <si>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</si>
  <si>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</si>
  <si>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</si>
  <si>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</si>
  <si>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</si>
  <si>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</si>
  <si>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</si>
  <si>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</si>
  <si>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</si>
  <si>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</si>
  <si>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</si>
  <si>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</si>
  <si>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</si>
  <si>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</si>
  <si>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</si>
  <si>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</si>
  <si>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</si>
  <si>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</si>
  <si>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</si>
  <si>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</si>
  <si>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</si>
  <si>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</si>
  <si>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</si>
  <si>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</si>
  <si>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</si>
  <si>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</si>
  <si>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</si>
  <si>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</si>
  <si>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</si>
  <si>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</si>
  <si>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</si>
  <si>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</si>
  <si>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</si>
  <si>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</si>
  <si>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</si>
  <si>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</si>
  <si>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</si>
  <si>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</si>
  <si>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</si>
  <si>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</si>
  <si>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</si>
  <si>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</si>
  <si>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</si>
  <si>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</si>
  <si>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</si>
  <si>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</si>
  <si>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</si>
  <si>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</si>
  <si>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</si>
  <si>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</si>
  <si>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</si>
  <si>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</si>
  <si>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</si>
  <si>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</si>
  <si>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</si>
  <si>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</si>
  <si>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</si>
  <si>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</si>
  <si>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</si>
  <si>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</si>
  <si>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</si>
  <si>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</si>
  <si>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</si>
  <si>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</si>
  <si>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</si>
  <si>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</si>
  <si>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</si>
  <si>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</si>
  <si>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</si>
  <si>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</si>
  <si>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</si>
  <si>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</si>
  <si>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</si>
  <si>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</si>
  <si>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</si>
  <si>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</si>
  <si>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</si>
  <si>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</si>
  <si>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</si>
  <si>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</si>
  <si>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</si>
  <si>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</si>
  <si>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</si>
  <si>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</si>
  <si>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</si>
  <si>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</si>
  <si>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</si>
  <si>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</si>
  <si>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</si>
  <si>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</si>
  <si>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</si>
  <si>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</si>
  <si>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</si>
  <si>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</si>
  <si>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</si>
  <si>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</si>
  <si>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</si>
  <si>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</si>
  <si>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</si>
  <si>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</si>
  <si>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</si>
  <si>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</si>
  <si>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</si>
  <si>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</si>
  <si>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</si>
  <si>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</si>
  <si>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</si>
  <si>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</si>
  <si>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</si>
  <si>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</si>
  <si>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</si>
  <si>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</si>
  <si>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</si>
  <si>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</si>
  <si>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</si>
  <si>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</si>
  <si>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</si>
  <si>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</si>
  <si>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</si>
  <si>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</si>
  <si>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</si>
  <si>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</si>
  <si>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</si>
  <si>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</si>
  <si>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</si>
  <si>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</si>
  <si>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</si>
  <si>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</si>
  <si>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</si>
  <si>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</si>
  <si>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</si>
  <si>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</si>
  <si>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</si>
  <si>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</si>
  <si>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</si>
  <si>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</si>
  <si>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</si>
  <si>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</si>
  <si>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</si>
  <si>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</si>
  <si>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</si>
  <si>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</si>
  <si>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</si>
  <si>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</si>
  <si>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</si>
  <si>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</si>
  <si>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</si>
  <si>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</si>
  <si>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</si>
  <si>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</si>
  <si>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</si>
  <si>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</si>
  <si>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</si>
  <si>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</si>
  <si>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</si>
  <si>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</si>
  <si>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</si>
  <si>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</si>
  <si>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</si>
  <si>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</si>
  <si>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</si>
  <si>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</si>
  <si>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</si>
  <si>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</si>
  <si>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</si>
  <si>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</si>
  <si>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</si>
  <si>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</si>
  <si>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</si>
  <si>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</si>
  <si>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</si>
  <si>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</si>
  <si>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</si>
  <si>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</si>
  <si>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</si>
  <si>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</si>
  <si>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</si>
  <si>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</si>
  <si>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</si>
  <si>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</si>
  <si>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</si>
  <si>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</si>
  <si>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</si>
  <si>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</si>
  <si>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</si>
  <si>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</si>
  <si>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</si>
  <si>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</si>
  <si>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</si>
  <si>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</si>
  <si>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</si>
  <si>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</si>
  <si>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</si>
  <si>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</si>
  <si>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</si>
  <si>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</si>
  <si>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</si>
  <si>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</si>
  <si>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</si>
  <si>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</si>
  <si>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</si>
  <si>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</si>
  <si>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</si>
  <si>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</si>
  <si>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</si>
  <si>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</si>
  <si>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</si>
  <si>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</si>
  <si>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</si>
  <si>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</si>
  <si>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</si>
  <si>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</si>
  <si>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</si>
  <si>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</si>
  <si>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</si>
  <si>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</si>
  <si>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</si>
  <si>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</si>
  <si>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</si>
  <si>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</si>
  <si>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</si>
  <si>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</si>
  <si>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</si>
  <si>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</si>
  <si>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</si>
  <si>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</si>
  <si>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</si>
  <si>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</si>
  <si>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</si>
  <si>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</si>
  <si>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</si>
  <si>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</si>
  <si>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</si>
  <si>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</si>
  <si>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</si>
  <si>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</si>
  <si>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</si>
  <si>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</si>
  <si>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</si>
  <si>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</si>
  <si>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</si>
  <si>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</si>
  <si>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</si>
  <si>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</si>
  <si>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</si>
  <si>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</si>
  <si>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</si>
  <si>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</si>
  <si>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</si>
  <si>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</si>
  <si>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</si>
  <si>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</si>
  <si>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</si>
  <si>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</si>
  <si>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</si>
  <si>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</si>
  <si>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</si>
  <si>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</si>
  <si>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</si>
  <si>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</si>
  <si>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</si>
  <si>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</si>
  <si>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</si>
  <si>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</si>
  <si>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</si>
  <si>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</si>
  <si>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</si>
  <si>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</si>
  <si>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</si>
  <si>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</si>
  <si>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</si>
  <si>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</si>
  <si>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</si>
  <si>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</si>
  <si>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</si>
  <si>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</si>
  <si>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</si>
  <si>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</si>
  <si>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</si>
  <si>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</si>
  <si>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</si>
  <si>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</si>
  <si>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</si>
  <si>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</si>
  <si>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</si>
  <si>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</si>
  <si>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</si>
  <si>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</si>
  <si>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</si>
  <si>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</si>
  <si>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</si>
  <si>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</si>
  <si>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</si>
  <si>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</si>
  <si>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</si>
  <si>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</si>
  <si>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</si>
  <si>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</si>
  <si>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</si>
  <si>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</si>
  <si>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</si>
  <si>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</si>
  <si>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</si>
  <si>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</si>
  <si>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</si>
  <si>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</si>
  <si>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</si>
  <si>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</si>
  <si>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</si>
  <si>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</si>
  <si>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</si>
  <si>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</si>
  <si>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</si>
  <si>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</si>
  <si>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</si>
  <si>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</si>
  <si>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</si>
  <si>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</si>
  <si>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</si>
  <si>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</si>
  <si>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</si>
  <si>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</si>
  <si>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</si>
  <si>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</si>
  <si>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</si>
  <si>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</si>
  <si>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</si>
  <si>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</si>
  <si>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</si>
  <si>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</si>
  <si>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</si>
  <si>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</si>
  <si>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</si>
  <si>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</si>
  <si>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</si>
  <si>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</si>
  <si>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</si>
  <si>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</si>
  <si>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</si>
  <si>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</si>
  <si>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</si>
  <si>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</si>
  <si>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</si>
  <si>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</si>
  <si>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</si>
  <si>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</si>
  <si>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</si>
  <si>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</si>
  <si>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</si>
  <si>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</si>
  <si>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</si>
  <si>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</si>
  <si>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</si>
  <si>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</si>
  <si>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</si>
  <si>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</si>
  <si>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</si>
  <si>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</si>
  <si>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</si>
  <si>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</si>
  <si>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</si>
  <si>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</si>
  <si>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</si>
  <si>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</si>
  <si>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</si>
  <si>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</si>
  <si>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</si>
  <si>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</si>
  <si>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</si>
  <si>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</si>
  <si>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</si>
  <si>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</si>
  <si>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</si>
  <si>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</si>
  <si>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</si>
  <si>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</si>
  <si>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</si>
  <si>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</si>
  <si>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</si>
  <si>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</si>
  <si>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</si>
  <si>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</si>
  <si>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</si>
  <si>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</si>
  <si>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</si>
  <si>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</si>
  <si>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</si>
  <si>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</si>
  <si>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</si>
  <si>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</si>
  <si>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</si>
  <si>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</si>
  <si>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</si>
  <si>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</si>
  <si>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</si>
  <si>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</si>
  <si>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</si>
  <si>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</si>
  <si>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</si>
  <si>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</si>
  <si>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</si>
  <si>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</si>
  <si>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</si>
  <si>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</si>
  <si>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</si>
  <si>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</si>
  <si>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</si>
  <si>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</si>
  <si>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</si>
  <si>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</si>
  <si>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</si>
  <si>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</si>
  <si>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</si>
  <si>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</si>
  <si>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</si>
  <si>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</si>
  <si>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</si>
  <si>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</si>
  <si>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</si>
  <si>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</si>
  <si>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</si>
  <si>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</si>
  <si>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</si>
  <si>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</si>
  <si>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</si>
  <si>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</si>
  <si>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</si>
  <si>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</si>
  <si>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</si>
  <si>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</si>
  <si>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</si>
  <si>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</si>
  <si>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</si>
  <si>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</si>
  <si>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</si>
  <si>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</si>
  <si>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</si>
  <si>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</si>
  <si>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</si>
  <si>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</si>
  <si>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</si>
  <si>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</si>
  <si>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</si>
  <si>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</si>
  <si>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</si>
  <si>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</si>
  <si>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</si>
  <si>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</si>
  <si>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</si>
  <si>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</si>
  <si>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</si>
  <si>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</si>
  <si>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</si>
  <si>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</si>
  <si>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</si>
  <si>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</si>
  <si>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</si>
  <si>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</si>
  <si>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</si>
  <si>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</si>
  <si>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</si>
  <si>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</si>
  <si>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</si>
  <si>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</si>
  <si>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</si>
  <si>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</si>
  <si>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</si>
  <si>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</si>
  <si>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</si>
  <si>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</si>
  <si>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</si>
  <si>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</si>
  <si>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</si>
  <si>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</si>
  <si>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</si>
  <si>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</si>
  <si>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</si>
  <si>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</si>
  <si>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</si>
  <si>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</si>
  <si>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</si>
  <si>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</si>
  <si>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</si>
  <si>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</si>
  <si>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</si>
  <si>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</si>
  <si>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</si>
  <si>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</si>
  <si>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</si>
  <si>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</si>
  <si>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</si>
  <si>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</si>
  <si>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</si>
  <si>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</si>
  <si>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</si>
  <si>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</si>
  <si>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</si>
  <si>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</si>
  <si>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</si>
  <si>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</si>
  <si>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</si>
  <si>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</si>
  <si>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</si>
  <si>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</si>
  <si>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</si>
  <si>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</si>
  <si>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</si>
  <si>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</si>
  <si>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</si>
  <si>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</si>
  <si>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</si>
  <si>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</si>
  <si>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</si>
  <si>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</si>
  <si>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</si>
  <si>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</si>
  <si>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</si>
  <si>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</si>
  <si>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</si>
  <si>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</si>
  <si>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</si>
  <si>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</si>
  <si>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</si>
  <si>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</si>
  <si>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</si>
  <si>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</si>
  <si>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</si>
  <si>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</si>
  <si>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</si>
  <si>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</si>
  <si>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</si>
  <si>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</si>
  <si>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</si>
  <si>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</si>
  <si>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</si>
  <si>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</si>
  <si>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</si>
  <si>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</si>
  <si>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</si>
  <si>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</si>
  <si>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</si>
  <si>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</si>
  <si>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</si>
  <si>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</si>
  <si>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</si>
  <si>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</si>
  <si>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</si>
  <si>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</si>
  <si>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</si>
  <si>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</si>
  <si>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</si>
  <si>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</si>
  <si>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</si>
  <si>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</si>
  <si>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</si>
  <si>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</si>
  <si>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</si>
  <si>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</si>
  <si>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</si>
  <si>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</si>
  <si>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</si>
  <si>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</si>
  <si>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</si>
  <si>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</si>
  <si>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</si>
  <si>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</si>
  <si>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</si>
  <si>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</si>
  <si>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</si>
  <si>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</si>
  <si>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</si>
  <si>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</si>
  <si>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</si>
  <si>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</si>
  <si>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</si>
  <si>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</si>
  <si>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</si>
  <si>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</si>
  <si>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</si>
  <si>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</si>
  <si>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</si>
  <si>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</si>
  <si>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</si>
  <si>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</si>
  <si>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</si>
  <si>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</si>
  <si>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</si>
  <si>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</si>
  <si>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</si>
  <si>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</si>
  <si>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</si>
  <si>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</si>
  <si>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</si>
  <si>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</si>
  <si>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</si>
  <si>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</si>
  <si>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</si>
  <si>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</si>
  <si>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</si>
  <si>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</si>
  <si>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</si>
  <si>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</si>
  <si>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</si>
  <si>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</si>
  <si>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</si>
  <si>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</si>
  <si>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</si>
  <si>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</si>
  <si>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</si>
  <si>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</si>
  <si>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</si>
  <si>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</si>
  <si>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</si>
  <si>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</si>
  <si>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</si>
  <si>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</si>
  <si>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</si>
  <si>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</si>
  <si>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</si>
  <si>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</si>
  <si>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</si>
  <si>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</si>
  <si>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</si>
  <si>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</si>
  <si>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</si>
  <si>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</si>
  <si>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</si>
  <si>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</si>
  <si>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</si>
  <si>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</si>
  <si>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</si>
  <si>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</si>
  <si>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</si>
  <si>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</si>
  <si>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</si>
  <si>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</si>
  <si>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</si>
  <si>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</si>
  <si>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</si>
  <si>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</si>
  <si>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</si>
  <si>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</si>
  <si>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</si>
  <si>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</si>
  <si>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</si>
  <si>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</si>
  <si>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</si>
  <si>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</si>
  <si>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</si>
  <si>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</si>
  <si>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</si>
  <si>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</si>
  <si>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</si>
  <si>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</si>
  <si>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</si>
  <si>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</si>
  <si>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</si>
  <si>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</si>
  <si>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</si>
  <si>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</si>
  <si>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</si>
  <si>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</si>
  <si>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</si>
  <si>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</si>
  <si>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</si>
  <si>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</si>
  <si>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</si>
  <si>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</si>
  <si>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</si>
  <si>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</si>
  <si>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</si>
  <si>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</si>
  <si>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</si>
  <si>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</si>
  <si>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</si>
  <si>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</si>
  <si>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</si>
  <si>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</si>
  <si>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</si>
  <si>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</si>
  <si>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</si>
  <si>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</si>
  <si>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</si>
  <si>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</si>
  <si>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</si>
  <si>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</si>
  <si>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</si>
  <si>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</si>
  <si>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</si>
  <si>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</si>
  <si>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</si>
  <si>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</si>
  <si>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</si>
  <si>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</si>
  <si>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</si>
  <si>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</si>
  <si>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</si>
  <si>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</si>
  <si>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</si>
  <si>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</si>
  <si>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</si>
  <si>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</si>
  <si>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</si>
  <si>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</si>
  <si>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</si>
  <si>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</si>
  <si>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</si>
  <si>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</si>
  <si>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</si>
  <si>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</si>
  <si>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</si>
  <si>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</si>
  <si>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</si>
  <si>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</si>
  <si>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</si>
  <si>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</si>
  <si>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</si>
  <si>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</si>
  <si>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</si>
  <si>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</si>
  <si>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</si>
  <si>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</si>
  <si>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</si>
  <si>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</si>
  <si>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</si>
  <si>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</si>
  <si>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</si>
  <si>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</si>
  <si>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</si>
  <si>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</si>
  <si>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</si>
  <si>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</si>
  <si>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</si>
  <si>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</si>
  <si>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</si>
  <si>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</si>
  <si>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</si>
  <si>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</si>
  <si>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</si>
  <si>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</si>
  <si>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</si>
  <si>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</si>
  <si>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</si>
  <si>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</si>
  <si>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</si>
  <si>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</si>
  <si>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</si>
  <si>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</si>
  <si>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</si>
  <si>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</si>
  <si>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</si>
  <si>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</si>
  <si>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</si>
  <si>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</si>
  <si>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</si>
  <si>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</si>
  <si>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</si>
  <si>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</si>
  <si>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</si>
  <si>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</si>
  <si>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</si>
  <si>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</si>
  <si>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</si>
  <si>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</si>
  <si>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</si>
  <si>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</si>
  <si>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</si>
  <si>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</si>
  <si>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</si>
  <si>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</si>
  <si>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</si>
  <si>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</si>
  <si>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</si>
  <si>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</si>
  <si>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</si>
  <si>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</si>
  <si>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</si>
  <si>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</si>
  <si>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</si>
  <si>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</si>
  <si>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</si>
  <si>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</si>
  <si>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</si>
  <si>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</si>
  <si>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</si>
  <si>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</si>
  <si>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</si>
  <si>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</si>
  <si>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</si>
  <si>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</si>
  <si>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</si>
  <si>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</si>
  <si>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</si>
  <si>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</si>
  <si>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</si>
  <si>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</si>
  <si>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</si>
  <si>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</si>
  <si>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</si>
  <si>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</si>
  <si>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</si>
  <si>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</si>
  <si>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</si>
  <si>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</si>
  <si>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</si>
  <si>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</si>
  <si>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</si>
  <si>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</si>
  <si>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</si>
  <si>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</si>
  <si>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</si>
  <si>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</si>
  <si>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</si>
  <si>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</si>
  <si>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</si>
  <si>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</si>
  <si>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</si>
  <si>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</si>
  <si>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</si>
  <si>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</si>
  <si>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</si>
  <si>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</si>
  <si>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</si>
  <si>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</si>
  <si>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</si>
  <si>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</si>
  <si>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</si>
  <si>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</si>
  <si>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</si>
  <si>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</si>
  <si>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</si>
  <si>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</si>
  <si>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</si>
  <si>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</si>
  <si>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</si>
  <si>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</si>
  <si>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</si>
  <si>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</si>
  <si>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</si>
  <si>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</si>
  <si>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</si>
  <si>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</si>
  <si>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</si>
  <si>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</si>
  <si>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</si>
  <si>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</si>
  <si>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</si>
  <si>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</si>
  <si>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</si>
  <si>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</si>
  <si>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</si>
  <si>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</si>
  <si>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</si>
  <si>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</si>
  <si>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</si>
  <si>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</si>
  <si>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</si>
  <si>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</si>
  <si>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</si>
  <si>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</si>
  <si>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</si>
  <si>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</si>
  <si>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</si>
  <si>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</si>
  <si>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</si>
  <si>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</si>
  <si>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</si>
  <si>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</si>
  <si>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</si>
  <si>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</si>
  <si>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</si>
  <si>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</si>
  <si>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</si>
  <si>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</si>
  <si>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</si>
  <si>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</si>
  <si>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</si>
  <si>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</si>
  <si>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</si>
  <si>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</si>
  <si>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</si>
  <si>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</si>
  <si>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</si>
  <si>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</si>
  <si>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</si>
  <si>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</si>
  <si>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</si>
  <si>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</si>
  <si>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</si>
  <si>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</si>
  <si>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</si>
  <si>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</si>
  <si>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</si>
  <si>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</si>
  <si>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</si>
  <si>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</si>
  <si>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</si>
  <si>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</si>
  <si>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</si>
  <si>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</si>
  <si>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</si>
  <si>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</si>
  <si>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</si>
  <si>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</si>
  <si>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</si>
  <si>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</si>
  <si>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</si>
  <si>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</si>
  <si>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</si>
  <si>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</si>
  <si>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</si>
  <si>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</si>
  <si>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</si>
  <si>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</si>
  <si>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</si>
  <si>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</si>
  <si>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</si>
  <si>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</si>
  <si>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</si>
  <si>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</si>
  <si>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</si>
  <si>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</si>
  <si>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</si>
  <si>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</si>
  <si>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</si>
  <si>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</si>
  <si>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</si>
  <si>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</si>
  <si>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</si>
  <si>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</si>
  <si>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</si>
  <si>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</si>
  <si>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</si>
  <si>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</si>
  <si>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</si>
  <si>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</si>
  <si>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</si>
  <si>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</si>
  <si>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</si>
  <si>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</si>
  <si>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</si>
  <si>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</si>
  <si>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</si>
  <si>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</si>
  <si>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</si>
  <si>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</si>
  <si>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</si>
  <si>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</si>
  <si>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</si>
  <si>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</si>
  <si>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</si>
  <si>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</si>
  <si>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</si>
  <si>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</si>
  <si>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</si>
  <si>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</si>
  <si>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</si>
  <si>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</si>
  <si>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</si>
  <si>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</si>
  <si>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</si>
  <si>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</si>
  <si>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</si>
  <si>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</si>
  <si>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</si>
  <si>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</si>
  <si>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</si>
  <si>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</si>
  <si>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</si>
  <si>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</si>
  <si>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</si>
  <si>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</si>
  <si>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</si>
  <si>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</si>
  <si>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</si>
  <si>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</si>
  <si>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</si>
  <si>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</si>
  <si>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</si>
  <si>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</si>
  <si>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</si>
  <si>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</si>
  <si>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</si>
  <si>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</si>
  <si>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</si>
  <si>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</si>
  <si>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</si>
  <si>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</si>
  <si>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</si>
  <si>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</si>
  <si>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</si>
  <si>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</si>
  <si>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</si>
  <si>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</si>
  <si>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</si>
  <si>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</si>
  <si>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</si>
  <si>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</si>
  <si>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</si>
  <si>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</si>
  <si>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</si>
  <si>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</si>
  <si>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</si>
  <si>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</si>
  <si>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</si>
  <si>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</si>
  <si>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</si>
  <si>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</si>
  <si>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</si>
  <si>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</si>
  <si>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</si>
  <si>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</si>
  <si>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</si>
  <si>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</si>
  <si>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</si>
  <si>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</si>
  <si>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</si>
  <si>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</si>
  <si>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</si>
  <si>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</si>
  <si>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</si>
  <si>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</si>
  <si>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</si>
  <si>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</si>
  <si>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</si>
  <si>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</si>
  <si>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</si>
  <si>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</si>
  <si>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</si>
  <si>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</si>
  <si>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</si>
  <si>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</si>
  <si>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</si>
  <si>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</si>
  <si>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</si>
  <si>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</si>
  <si>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</si>
  <si>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</si>
  <si>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</si>
  <si>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</si>
  <si>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</si>
  <si>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</si>
  <si>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</si>
  <si>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</si>
  <si>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</si>
  <si>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</si>
  <si>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</si>
  <si>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</si>
  <si>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</si>
  <si>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</si>
  <si>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</si>
  <si>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</si>
  <si>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</si>
  <si>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</si>
  <si>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</si>
  <si>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</si>
  <si>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</si>
  <si>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</si>
  <si>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</si>
  <si>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</si>
  <si>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</si>
  <si>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</si>
  <si>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</si>
  <si>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</si>
  <si>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</si>
  <si>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</si>
  <si>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</si>
  <si>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</si>
  <si>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</si>
  <si>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</si>
  <si>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</si>
  <si>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</si>
  <si>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</si>
  <si>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</si>
  <si>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</si>
  <si>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</si>
  <si>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</si>
  <si>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</si>
  <si>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</si>
  <si>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</si>
  <si>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</si>
  <si>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</si>
  <si>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</si>
  <si>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</si>
  <si>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</si>
  <si>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</si>
  <si>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</si>
  <si>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</si>
  <si>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</si>
  <si>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</si>
  <si>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</si>
  <si>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</si>
  <si>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</si>
  <si>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</si>
  <si>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</si>
  <si>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</si>
  <si>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</si>
  <si>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</si>
  <si>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</si>
  <si>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</si>
  <si>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</si>
  <si>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</si>
  <si>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</si>
  <si>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</si>
  <si>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</si>
  <si>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</si>
  <si>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</si>
  <si>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</si>
  <si>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</si>
  <si>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</si>
  <si>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</si>
  <si>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</si>
  <si>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</si>
  <si>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</si>
  <si>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</si>
  <si>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</si>
  <si>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</si>
  <si>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</si>
  <si>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</si>
  <si>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</si>
  <si>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</si>
  <si>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</si>
  <si>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</si>
  <si>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</si>
  <si>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</si>
  <si>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</si>
  <si>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</si>
  <si>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</si>
  <si>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</si>
  <si>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</si>
  <si>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</si>
  <si>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</si>
  <si>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</si>
  <si>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</si>
  <si>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</si>
  <si>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</si>
  <si>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</si>
  <si>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</si>
  <si>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</si>
  <si>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</si>
  <si>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</si>
  <si>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</si>
  <si>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</si>
  <si>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</si>
  <si>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</si>
  <si>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</si>
  <si>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</si>
  <si>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</si>
  <si>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</si>
  <si>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</si>
  <si>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</si>
  <si>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</si>
  <si>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</si>
  <si>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</si>
  <si>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</si>
  <si>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</si>
  <si>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</si>
  <si>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</si>
  <si>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</si>
  <si>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</si>
  <si>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</si>
  <si>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</si>
  <si>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</si>
  <si>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</si>
  <si>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</si>
  <si>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</si>
  <si>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</si>
  <si>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</si>
  <si>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</si>
  <si>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</si>
  <si>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</si>
  <si>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</si>
  <si>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</si>
  <si>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</si>
  <si>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</si>
  <si>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</si>
  <si>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</si>
  <si>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</si>
  <si>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</si>
  <si>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</si>
  <si>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</si>
  <si>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</si>
  <si>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</si>
  <si>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</si>
  <si>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</si>
  <si>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</si>
  <si>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</si>
  <si>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</si>
  <si>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</si>
  <si>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</si>
  <si>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</si>
  <si>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</si>
  <si>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</si>
  <si>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</si>
  <si>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</si>
  <si>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</si>
  <si>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</si>
  <si>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</si>
  <si>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</si>
  <si>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</si>
  <si>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</si>
  <si>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</si>
  <si>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</si>
  <si>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</si>
  <si>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</si>
  <si>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</si>
  <si>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</si>
  <si>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</si>
  <si>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</si>
  <si>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</si>
  <si>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</si>
  <si>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</si>
  <si>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</si>
  <si>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</si>
  <si>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</si>
  <si>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</si>
  <si>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</si>
  <si>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</si>
  <si>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</si>
  <si>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</si>
  <si>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</si>
  <si>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</si>
  <si>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</si>
  <si>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</si>
  <si>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</si>
  <si>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</si>
  <si>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</si>
  <si>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</si>
  <si>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</si>
  <si>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</si>
  <si>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</si>
  <si>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</si>
  <si>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</si>
  <si>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</si>
  <si>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</si>
  <si>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</si>
  <si>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</si>
  <si>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</si>
  <si>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</si>
  <si>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</si>
  <si>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</si>
  <si>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</si>
  <si>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</si>
  <si>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</si>
  <si>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</si>
  <si>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</si>
  <si>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</si>
  <si>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</si>
  <si>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</si>
  <si>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</si>
  <si>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</si>
  <si>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</si>
  <si>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</si>
  <si>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</si>
  <si>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</si>
  <si>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</si>
  <si>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</si>
  <si>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</si>
  <si>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</si>
  <si>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</si>
  <si>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</si>
  <si>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</si>
  <si>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</si>
  <si>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</si>
  <si>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</si>
  <si>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</si>
  <si>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</si>
  <si>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</si>
  <si>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</si>
  <si>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</si>
  <si>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</si>
  <si>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</si>
  <si>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</si>
  <si>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</si>
  <si>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</si>
  <si>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</si>
  <si>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</si>
  <si>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</si>
  <si>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</si>
  <si>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</si>
  <si>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</si>
  <si>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</si>
  <si>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</si>
  <si>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</si>
  <si>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</si>
  <si>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</si>
  <si>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</si>
  <si>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</si>
  <si>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</si>
  <si>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</si>
  <si>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</si>
  <si>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</si>
  <si>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</si>
  <si>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</si>
  <si>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</si>
  <si>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</si>
  <si>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</si>
  <si>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</si>
  <si>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</si>
  <si>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</si>
  <si>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</si>
  <si>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</si>
  <si>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</si>
  <si>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</si>
  <si>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</si>
  <si>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</si>
  <si>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</si>
  <si>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</si>
  <si>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</si>
  <si>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</si>
  <si>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</si>
  <si>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</si>
  <si>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</si>
  <si>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</si>
  <si>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</si>
  <si>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</si>
  <si>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</si>
  <si>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</si>
  <si>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</si>
  <si>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</si>
  <si>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</si>
  <si>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</si>
  <si>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</si>
  <si>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</si>
  <si>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</si>
  <si>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</si>
  <si>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</si>
  <si>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</si>
  <si>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</si>
  <si>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</si>
  <si>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</si>
  <si>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</si>
  <si>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</si>
  <si>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</si>
  <si>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</si>
  <si>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</si>
  <si>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</si>
  <si>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</si>
  <si>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</si>
  <si>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</si>
  <si>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</si>
  <si>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</si>
  <si>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</si>
  <si>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</si>
  <si>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</si>
  <si>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</si>
  <si>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</si>
  <si>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</si>
  <si>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</si>
  <si>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</si>
  <si>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</si>
  <si>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</si>
  <si>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</si>
  <si>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</si>
  <si>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</si>
  <si>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</si>
  <si>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</si>
  <si>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</si>
  <si>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</si>
  <si>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</si>
  <si>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</si>
  <si>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</si>
  <si>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</si>
  <si>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</si>
  <si>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</si>
  <si>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</si>
  <si>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</si>
  <si>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</si>
  <si>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</si>
  <si>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</si>
  <si>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</si>
  <si>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</si>
  <si>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</si>
  <si>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</si>
  <si>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</si>
  <si>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</si>
  <si>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</si>
  <si>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</si>
  <si>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</si>
  <si>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</si>
  <si>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</si>
  <si>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</si>
  <si>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</si>
  <si>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</si>
  <si>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</si>
  <si>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</si>
  <si>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</si>
  <si>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</si>
  <si>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</si>
  <si>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</si>
  <si>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</si>
  <si>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</si>
  <si>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</si>
  <si>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</si>
  <si>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</si>
  <si>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</si>
  <si>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</si>
  <si>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</si>
  <si>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</si>
  <si>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</si>
  <si>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</si>
  <si>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</si>
  <si>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</si>
  <si>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</si>
  <si>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</si>
  <si>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</si>
  <si>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</si>
  <si>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</si>
  <si>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</si>
  <si>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</si>
  <si>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</si>
  <si>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</si>
  <si>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</si>
  <si>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</si>
  <si>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</si>
  <si>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</si>
  <si>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</si>
  <si>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</si>
  <si>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</si>
  <si>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</si>
  <si>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</si>
  <si>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</si>
  <si>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</si>
  <si>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</si>
  <si>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</si>
  <si>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</si>
  <si>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</si>
  <si>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</si>
  <si>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</si>
  <si>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</si>
  <si>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</si>
  <si>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</si>
  <si>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</si>
  <si>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</si>
  <si>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</si>
  <si>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</si>
  <si>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</si>
  <si>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</si>
  <si>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</si>
  <si>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</si>
  <si>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</si>
  <si>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</si>
  <si>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</si>
  <si>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</si>
  <si>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</si>
  <si>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</si>
  <si>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</si>
  <si>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</si>
  <si>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</si>
  <si>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</si>
  <si>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</si>
  <si>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</si>
  <si>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</si>
  <si>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</si>
  <si>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</si>
  <si>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</si>
  <si>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</si>
  <si>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</si>
  <si>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</si>
  <si>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</si>
  <si>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</si>
  <si>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</si>
  <si>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</si>
  <si>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</si>
  <si>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</si>
  <si>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</si>
  <si>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</si>
  <si>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</si>
  <si>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</si>
  <si>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</si>
  <si>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</si>
  <si>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</si>
  <si>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</si>
  <si>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</si>
  <si>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</si>
  <si>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</si>
  <si>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</si>
  <si>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</si>
  <si>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</si>
  <si>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</si>
  <si>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</si>
  <si>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</si>
  <si>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</si>
  <si>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</si>
  <si>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</si>
  <si>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</si>
  <si>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</si>
  <si>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</si>
  <si>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</si>
  <si>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</si>
  <si>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</si>
  <si>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</si>
  <si>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</si>
  <si>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</si>
  <si>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</si>
  <si>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</si>
  <si>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</si>
  <si>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</si>
  <si>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</si>
  <si>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</si>
  <si>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</si>
  <si>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</si>
  <si>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</si>
  <si>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</si>
  <si>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</si>
  <si>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</si>
  <si>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</si>
  <si>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</si>
  <si>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</si>
  <si>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</si>
  <si>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</si>
  <si>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</si>
  <si>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</si>
  <si>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</si>
  <si>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</si>
  <si>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</si>
  <si>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</si>
  <si>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</si>
  <si>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</si>
  <si>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</si>
  <si>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</si>
  <si>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</si>
  <si>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</si>
  <si>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</si>
  <si>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</si>
  <si>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</si>
  <si>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</si>
  <si>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</si>
  <si>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</si>
  <si>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</si>
  <si>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</si>
  <si>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</si>
  <si>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</si>
  <si>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</si>
  <si>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</si>
  <si>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</si>
  <si>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</si>
  <si>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</si>
  <si>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</si>
  <si>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</si>
  <si>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</si>
  <si>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</si>
  <si>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</si>
  <si>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</si>
  <si>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</si>
  <si>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</si>
  <si>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</si>
  <si>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</si>
  <si>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</si>
  <si>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</si>
  <si>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</si>
  <si>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</si>
  <si>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</si>
  <si>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</si>
  <si>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</si>
  <si>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</si>
  <si>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</si>
  <si>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</si>
  <si>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</si>
  <si>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</si>
  <si>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</si>
  <si>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</si>
  <si>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</si>
  <si>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</si>
  <si>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</si>
  <si>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</si>
  <si>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</si>
  <si>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</si>
  <si>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</si>
  <si>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</si>
  <si>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</si>
  <si>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</si>
  <si>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</si>
  <si>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</si>
  <si>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</si>
  <si>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</si>
  <si>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</si>
  <si>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</si>
  <si>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</si>
  <si>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</si>
  <si>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</si>
  <si>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</si>
  <si>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</si>
  <si>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</si>
  <si>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</si>
  <si>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</si>
  <si>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</si>
  <si>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</si>
  <si>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</si>
  <si>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</si>
  <si>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</si>
  <si>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</si>
  <si>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</si>
  <si>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</si>
  <si>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</si>
  <si>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</si>
  <si>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</si>
  <si>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</si>
  <si>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</si>
  <si>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</si>
  <si>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</si>
  <si>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</si>
  <si>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</si>
  <si>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</si>
  <si>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</si>
  <si>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</si>
  <si>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</si>
  <si>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</si>
  <si>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</si>
  <si>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</si>
  <si>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</si>
  <si>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</si>
  <si>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</si>
  <si>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</si>
  <si>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</si>
  <si>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</si>
  <si>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</si>
  <si>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</si>
  <si>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</si>
  <si>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</si>
  <si>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</si>
  <si>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</si>
  <si>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</si>
  <si>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</si>
  <si>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</si>
  <si>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</si>
  <si>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</si>
  <si>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</si>
  <si>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</si>
  <si>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</si>
  <si>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</si>
  <si>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</si>
  <si>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</si>
  <si>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</si>
  <si>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</si>
  <si>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</si>
  <si>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</si>
  <si>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</si>
  <si>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</si>
  <si>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</si>
  <si>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</si>
  <si>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</si>
  <si>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</si>
  <si>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</si>
  <si>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</si>
  <si>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</si>
  <si>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</si>
  <si>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</si>
  <si>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</si>
  <si>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</si>
  <si>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</si>
  <si>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</si>
  <si>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</si>
  <si>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</si>
  <si>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</si>
  <si>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</si>
  <si>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</si>
  <si>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</si>
  <si>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</si>
  <si>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</si>
  <si>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</si>
  <si>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</si>
  <si>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</si>
  <si>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</si>
  <si>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</si>
  <si>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</si>
  <si>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</si>
  <si>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</si>
  <si>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</si>
  <si>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</si>
  <si>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</si>
  <si>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</si>
  <si>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</si>
  <si>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</si>
  <si>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</si>
  <si>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</si>
  <si>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</si>
  <si>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</si>
  <si>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</si>
  <si>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</si>
  <si>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</si>
  <si>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</si>
  <si>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</si>
  <si>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</si>
  <si>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</si>
  <si>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</si>
  <si>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</si>
  <si>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</si>
  <si>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</si>
  <si>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</si>
  <si>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</si>
  <si>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</si>
  <si>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</si>
  <si>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</si>
  <si>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</si>
  <si>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</si>
  <si>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</si>
  <si>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</si>
  <si>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</si>
  <si>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</si>
  <si>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</si>
  <si>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</si>
  <si>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</si>
  <si>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</si>
  <si>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</si>
  <si>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</si>
  <si>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</si>
  <si>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</si>
  <si>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</si>
  <si>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</si>
  <si>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</si>
  <si>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</si>
  <si>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</si>
  <si>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</si>
  <si>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</si>
  <si>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</si>
  <si>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</si>
  <si>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</si>
  <si>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</si>
  <si>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</si>
  <si>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</si>
  <si>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</si>
  <si>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</si>
  <si>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</si>
  <si>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</si>
  <si>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</si>
  <si>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</si>
  <si>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</si>
  <si>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</si>
  <si>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</si>
  <si>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</si>
  <si>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</si>
  <si>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</si>
  <si>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</si>
  <si>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</si>
  <si>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</si>
  <si>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</si>
  <si>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</si>
  <si>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</si>
  <si>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</si>
  <si>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</si>
  <si>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</si>
  <si>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</si>
  <si>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</si>
  <si>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</si>
  <si>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</si>
  <si>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</si>
  <si>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</si>
  <si>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</si>
  <si>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</si>
  <si>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</si>
  <si>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</si>
  <si>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</si>
  <si>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</si>
  <si>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</si>
  <si>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</si>
  <si>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</si>
  <si>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</si>
  <si>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</si>
  <si>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</si>
  <si>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</si>
  <si>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</si>
  <si>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</si>
  <si>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</si>
  <si>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</si>
  <si>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</si>
  <si>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</si>
  <si>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</si>
  <si>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</si>
  <si>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</si>
  <si>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</si>
  <si>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</si>
  <si>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</si>
  <si>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</si>
  <si>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</si>
  <si>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</si>
  <si>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</si>
  <si>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</si>
  <si>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</si>
  <si>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</si>
  <si>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</si>
  <si>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</si>
  <si>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</si>
  <si>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</si>
  <si>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</si>
  <si>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</si>
  <si>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</si>
  <si>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</si>
  <si>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</si>
  <si>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</si>
  <si>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</si>
  <si>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</si>
  <si>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</si>
  <si>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</si>
  <si>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</si>
  <si>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</si>
  <si>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</si>
  <si>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</si>
  <si>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</si>
  <si>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</si>
  <si>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</si>
  <si>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</si>
  <si>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</si>
  <si>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</si>
  <si>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</si>
  <si>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</si>
  <si>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</si>
  <si>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</si>
  <si>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</si>
  <si>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</si>
  <si>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</si>
  <si>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</si>
  <si>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</si>
  <si>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</si>
  <si>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</si>
  <si>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</si>
  <si>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</si>
  <si>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</si>
  <si>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</si>
  <si>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</si>
  <si>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</si>
  <si>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</si>
  <si>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</si>
  <si>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</si>
  <si>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</si>
  <si>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</si>
  <si>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</si>
  <si>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</si>
  <si>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</si>
  <si>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</si>
  <si>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</si>
  <si>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</si>
  <si>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</si>
  <si>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</si>
  <si>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</si>
  <si>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</si>
  <si>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</si>
  <si>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</si>
  <si>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</si>
  <si>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</si>
  <si>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</si>
  <si>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</si>
  <si>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</si>
  <si>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</si>
  <si>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</si>
  <si>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</si>
  <si>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</si>
  <si>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</si>
  <si>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</si>
  <si>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</si>
  <si>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</si>
  <si>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</si>
  <si>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</si>
  <si>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</si>
  <si>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</si>
  <si>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</si>
  <si>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</si>
  <si>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</si>
  <si>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</si>
  <si>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</si>
  <si>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</si>
  <si>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</si>
  <si>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</si>
  <si>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</si>
  <si>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</si>
  <si>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</si>
  <si>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</si>
  <si>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</si>
  <si>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</si>
  <si>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</si>
  <si>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</si>
  <si>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</si>
  <si>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</si>
  <si>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</si>
  <si>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</si>
  <si>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</si>
  <si>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</si>
  <si>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</si>
  <si>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</si>
  <si>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</si>
  <si>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</si>
  <si>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</si>
  <si>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</si>
  <si>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</si>
  <si>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</si>
  <si>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</si>
  <si>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</si>
  <si>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</si>
  <si>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</si>
  <si>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</si>
  <si>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</si>
  <si>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</si>
  <si>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</si>
  <si>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</si>
  <si>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</si>
  <si>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</si>
  <si>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</si>
  <si>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</si>
  <si>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</si>
  <si>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</si>
  <si>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</si>
  <si>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</si>
  <si>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</si>
  <si>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</si>
  <si>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</si>
  <si>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</si>
  <si>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</si>
  <si>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</si>
  <si>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</si>
  <si>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</si>
  <si>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</si>
  <si>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</si>
  <si>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</si>
  <si>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</si>
  <si>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</si>
  <si>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</si>
  <si>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</si>
  <si>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</si>
  <si>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</si>
  <si>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</si>
  <si>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</si>
  <si>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</si>
  <si>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</si>
  <si>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</si>
  <si>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</si>
  <si>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</si>
  <si>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</si>
  <si>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</si>
  <si>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</si>
  <si>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</si>
  <si>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</si>
  <si>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</si>
  <si>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</si>
  <si>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</si>
  <si>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</si>
  <si>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</si>
  <si>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</si>
  <si>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</si>
  <si>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</si>
  <si>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</si>
  <si>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</si>
  <si>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</si>
  <si>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</si>
  <si>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</si>
  <si>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</si>
  <si>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</si>
  <si>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</si>
  <si>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</si>
  <si>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</si>
  <si>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</si>
  <si>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</si>
  <si>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</si>
  <si>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</si>
  <si>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</si>
  <si>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</si>
  <si>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</si>
  <si>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</si>
  <si>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</si>
  <si>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</si>
  <si>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</si>
  <si>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</si>
  <si>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</si>
  <si>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</si>
  <si>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</si>
  <si>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</si>
  <si>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</si>
  <si>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</si>
  <si>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</si>
  <si>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</si>
  <si>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</si>
  <si>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</si>
  <si>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</si>
  <si>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</si>
  <si>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</si>
  <si>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</si>
  <si>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</si>
  <si>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</si>
  <si>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</si>
  <si>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</si>
  <si>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</si>
  <si>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</si>
  <si>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</si>
  <si>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</si>
  <si>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</si>
  <si>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</si>
  <si>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</si>
  <si>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</si>
  <si>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</si>
  <si>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</si>
  <si>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</si>
  <si>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</si>
  <si>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</si>
  <si>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</si>
  <si>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</si>
  <si>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</si>
  <si>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</si>
  <si>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</si>
  <si>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</si>
  <si>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</si>
  <si>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</si>
  <si>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</si>
  <si>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</si>
  <si>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</si>
  <si>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</si>
  <si>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</si>
  <si>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</si>
  <si>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</si>
  <si>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</si>
  <si>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</si>
  <si>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</si>
  <si>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</si>
  <si>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</si>
  <si>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</si>
  <si>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</si>
  <si>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</si>
  <si>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</si>
  <si>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</si>
  <si>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</si>
  <si>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</si>
  <si>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</si>
  <si>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</si>
  <si>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</si>
  <si>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</si>
  <si>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</si>
  <si>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</si>
  <si>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</si>
  <si>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</si>
  <si>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</si>
  <si>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</si>
  <si>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</si>
  <si>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</si>
  <si>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</si>
  <si>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</si>
  <si>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</si>
  <si>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</si>
  <si>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</si>
  <si>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</si>
  <si>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</si>
  <si>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</si>
  <si>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</si>
  <si>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</si>
  <si>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</si>
  <si>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</si>
  <si>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</si>
  <si>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</si>
  <si>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</si>
  <si>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</si>
  <si>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</si>
  <si>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</si>
  <si>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</si>
  <si>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</si>
  <si>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</si>
  <si>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</si>
  <si>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</si>
  <si>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</si>
  <si>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</si>
  <si>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</si>
  <si>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</si>
  <si>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</si>
  <si>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</si>
  <si>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</si>
  <si>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</si>
  <si>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</si>
  <si>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</si>
  <si>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</si>
  <si>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</si>
  <si>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</si>
  <si>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</si>
  <si>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</si>
  <si>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</si>
  <si>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</si>
  <si>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</si>
  <si>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</si>
  <si>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</si>
  <si>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</si>
  <si>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</si>
  <si>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</si>
  <si>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</si>
  <si>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</si>
  <si>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</si>
  <si>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</si>
  <si>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</si>
  <si>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</si>
  <si>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</si>
  <si>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</si>
  <si>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</si>
  <si>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</si>
  <si>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</si>
  <si>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</si>
  <si>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</si>
  <si>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</si>
  <si>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</si>
  <si>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</si>
  <si>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</si>
  <si>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</si>
  <si>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</si>
  <si>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</si>
  <si>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</si>
  <si>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</si>
  <si>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</si>
  <si>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</si>
  <si>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</si>
  <si>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</si>
  <si>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</si>
  <si>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</si>
  <si>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</si>
  <si>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</si>
  <si>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</si>
  <si>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</si>
  <si>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</si>
  <si>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</si>
  <si>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</si>
  <si>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</si>
  <si>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</si>
  <si>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</si>
  <si>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</si>
  <si>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</si>
  <si>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</si>
  <si>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</si>
  <si>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</si>
  <si>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</si>
  <si>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</si>
  <si>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</si>
  <si>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</si>
  <si>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</si>
  <si>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</si>
  <si>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</si>
  <si>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</si>
  <si>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</si>
  <si>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</si>
  <si>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</si>
  <si>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</si>
  <si>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</si>
  <si>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</si>
  <si>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</si>
  <si>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</si>
  <si>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</si>
  <si>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</si>
  <si>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</si>
  <si>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</si>
  <si>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</si>
  <si>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</si>
  <si>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</si>
  <si>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</si>
  <si>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</si>
  <si>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</si>
  <si>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</si>
  <si>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</si>
  <si>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</si>
  <si>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</si>
  <si>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</si>
  <si>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</si>
  <si>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</si>
  <si>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</si>
  <si>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</si>
  <si>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</si>
  <si>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</si>
  <si>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</si>
  <si>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</si>
  <si>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</si>
  <si>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</si>
  <si>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</si>
  <si>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</si>
  <si>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</si>
  <si>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</si>
  <si>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</si>
  <si>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</si>
  <si>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</si>
  <si>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</si>
  <si>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</si>
  <si>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</si>
  <si>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</si>
  <si>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</si>
  <si>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</si>
  <si>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</si>
  <si>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</si>
  <si>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</si>
  <si>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</si>
  <si>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</si>
  <si>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</si>
  <si>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</si>
  <si>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</si>
  <si>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</si>
  <si>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</si>
  <si>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</si>
  <si>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</si>
  <si>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</si>
  <si>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</si>
  <si>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</si>
  <si>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</si>
  <si>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</si>
  <si>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</si>
  <si>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</si>
  <si>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</si>
  <si>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</si>
  <si>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</si>
  <si>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</si>
  <si>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</si>
  <si>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</si>
  <si>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</si>
  <si>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</si>
  <si>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</si>
  <si>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</si>
  <si>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</si>
  <si>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</si>
  <si>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</si>
  <si>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</si>
  <si>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</si>
  <si>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</si>
  <si>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</si>
  <si>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</si>
  <si>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</si>
  <si>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</si>
  <si>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</si>
  <si>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</si>
  <si>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</si>
  <si>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</si>
  <si>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</si>
  <si>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</si>
  <si>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</si>
  <si>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</si>
  <si>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</si>
  <si>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</si>
  <si>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</si>
  <si>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</si>
  <si>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</si>
  <si>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</si>
  <si>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</si>
  <si>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</si>
  <si>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</si>
  <si>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</si>
  <si>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</si>
  <si>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</si>
  <si>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</si>
  <si>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</si>
  <si>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</si>
  <si>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</si>
  <si>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</si>
  <si>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</si>
  <si>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</si>
  <si>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</si>
  <si>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</si>
  <si>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</si>
  <si>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</si>
  <si>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</si>
  <si>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</si>
  <si>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</si>
  <si>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</si>
  <si>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</si>
  <si>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</si>
  <si>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</si>
  <si>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</si>
  <si>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</si>
  <si>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</si>
  <si>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</si>
  <si>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</si>
  <si>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</si>
  <si>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</si>
  <si>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</si>
  <si>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</si>
  <si>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</si>
  <si>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</si>
  <si>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</si>
  <si>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</si>
  <si>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</si>
  <si>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</si>
  <si>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</si>
  <si>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</si>
  <si>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</si>
  <si>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</si>
  <si>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</si>
  <si>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</si>
  <si>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</si>
  <si>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</si>
  <si>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</si>
  <si>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</si>
  <si>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</si>
  <si>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</si>
  <si>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</si>
  <si>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</si>
  <si>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</si>
  <si>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</si>
  <si>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</si>
  <si>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</si>
  <si>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</si>
  <si>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</si>
  <si>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</si>
  <si>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</si>
  <si>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</si>
  <si>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</si>
  <si>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</si>
  <si>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</si>
  <si>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</si>
  <si>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</si>
  <si>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</si>
  <si>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</si>
  <si>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</si>
  <si>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</si>
  <si>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</si>
  <si>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</si>
  <si>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</si>
  <si>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</si>
  <si>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</si>
  <si>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</si>
  <si>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</si>
  <si>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</si>
  <si>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</si>
  <si>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</si>
  <si>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</si>
  <si>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</si>
  <si>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</si>
  <si>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</si>
  <si>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</si>
  <si>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</si>
  <si>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</si>
  <si>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</si>
  <si>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</si>
  <si>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</si>
  <si>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</si>
  <si>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</si>
  <si>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</si>
  <si>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</si>
  <si>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</si>
  <si>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</si>
  <si>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</si>
  <si>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</si>
  <si>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</si>
  <si>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</si>
  <si>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</si>
  <si>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</si>
  <si>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</si>
  <si>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</si>
  <si>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</si>
  <si>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</si>
  <si>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</si>
  <si>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</si>
  <si>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</si>
  <si>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</si>
  <si>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</si>
  <si>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</si>
  <si>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</si>
  <si>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</si>
  <si>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</si>
  <si>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</si>
  <si>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</si>
  <si>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</si>
  <si>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</si>
  <si>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</si>
  <si>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</si>
  <si>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</si>
  <si>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</si>
  <si>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</si>
  <si>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</si>
  <si>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</si>
  <si>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</si>
  <si>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</si>
  <si>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</si>
  <si>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</si>
  <si>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</si>
  <si>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</si>
  <si>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</si>
  <si>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</si>
  <si>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</si>
  <si>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</si>
  <si>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</si>
  <si>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</si>
  <si>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</si>
  <si>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</si>
  <si>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</si>
  <si>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</si>
  <si>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</si>
  <si>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</si>
  <si>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</si>
  <si>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</si>
  <si>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</si>
  <si>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</si>
  <si>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</si>
  <si>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</si>
  <si>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</si>
  <si>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</si>
  <si>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</si>
  <si>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</si>
  <si>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</si>
  <si>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</si>
  <si>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</si>
  <si>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</si>
  <si>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</si>
  <si>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</si>
  <si>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</si>
  <si>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</si>
  <si>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</si>
  <si>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</si>
  <si>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</si>
  <si>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</si>
  <si>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</si>
  <si>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</si>
  <si>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</si>
  <si>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</si>
  <si>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</si>
  <si>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</si>
  <si>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</si>
  <si>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</si>
  <si>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</si>
  <si>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</si>
  <si>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</si>
  <si>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</si>
  <si>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</si>
  <si>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</si>
  <si>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</si>
  <si>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</si>
  <si>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</si>
  <si>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</si>
  <si>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</si>
  <si>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</si>
  <si>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</si>
  <si>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</si>
  <si>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</si>
  <si>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</si>
  <si>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</si>
  <si>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</si>
  <si>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</si>
  <si>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</si>
  <si>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</si>
  <si>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</si>
  <si>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</si>
  <si>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</si>
  <si>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</si>
  <si>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</si>
  <si>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</si>
  <si>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</si>
  <si>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</si>
  <si>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</si>
  <si>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</si>
  <si>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</si>
  <si>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</si>
  <si>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</si>
  <si>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</si>
  <si>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</si>
  <si>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</si>
  <si>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</si>
  <si>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</si>
  <si>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</si>
  <si>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</si>
  <si>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</si>
  <si>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</si>
  <si>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</si>
  <si>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</si>
  <si>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</si>
  <si>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</si>
  <si>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</si>
  <si>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</si>
  <si>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</si>
  <si>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</si>
  <si>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</si>
  <si>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</si>
  <si>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</si>
  <si>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</si>
  <si>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</si>
  <si>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</si>
  <si>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</si>
  <si>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</si>
  <si>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</si>
  <si>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</si>
  <si>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</si>
  <si>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</si>
  <si>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</si>
  <si>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</si>
  <si>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</si>
  <si>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</si>
  <si>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</si>
  <si>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</si>
  <si>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</si>
  <si>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</si>
  <si>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</si>
  <si>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</si>
  <si>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</si>
  <si>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</si>
  <si>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</si>
  <si>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</si>
  <si>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</si>
  <si>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</si>
  <si>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</si>
  <si>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</si>
  <si>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</si>
  <si>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</si>
  <si>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</si>
  <si>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</si>
  <si>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</si>
  <si>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</si>
  <si>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</si>
  <si>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</si>
  <si>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</si>
  <si>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</si>
  <si>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</si>
  <si>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</si>
  <si>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</si>
  <si>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</si>
  <si>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</si>
  <si>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</si>
  <si>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</si>
  <si>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</si>
  <si>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</si>
  <si>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</si>
  <si>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</si>
  <si>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</si>
  <si>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</si>
  <si>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</si>
  <si>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</si>
  <si>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</si>
  <si>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</si>
  <si>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</si>
  <si>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</si>
  <si>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</si>
  <si>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</si>
  <si>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</si>
  <si>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</si>
  <si>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</si>
  <si>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</si>
  <si>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</si>
  <si>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</si>
  <si>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</si>
  <si>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</si>
  <si>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</si>
  <si>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</si>
  <si>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</si>
  <si>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</si>
  <si>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</si>
  <si>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</si>
  <si>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</si>
  <si>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</si>
  <si>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</si>
  <si>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</si>
  <si>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</si>
  <si>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</si>
  <si>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</si>
  <si>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</si>
  <si>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</si>
  <si>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</si>
  <si>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</si>
  <si>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</si>
  <si>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</si>
  <si>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</si>
  <si>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</si>
  <si>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</si>
  <si>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</si>
  <si>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</si>
  <si>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</si>
  <si>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</si>
  <si>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</si>
  <si>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</si>
  <si>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</si>
  <si>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</si>
  <si>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</si>
  <si>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</si>
  <si>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</si>
  <si>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</si>
  <si>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</si>
  <si>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</si>
  <si>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</si>
  <si>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</si>
  <si>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</si>
  <si>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</si>
  <si>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</si>
  <si>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</si>
  <si>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</si>
  <si>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</si>
  <si>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</si>
  <si>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</si>
  <si>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</si>
  <si>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</si>
  <si>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</si>
  <si>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</si>
  <si>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</si>
  <si>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</si>
  <si>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</si>
  <si>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</si>
  <si>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</si>
  <si>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</si>
  <si>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</si>
  <si>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</si>
  <si>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</si>
  <si>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</si>
  <si>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</si>
  <si>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</si>
  <si>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</si>
  <si>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</si>
  <si>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</si>
  <si>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</si>
  <si>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</si>
  <si>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</si>
  <si>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</si>
  <si>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</si>
  <si>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</si>
  <si>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</si>
  <si>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</si>
  <si>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</si>
  <si>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</si>
  <si>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</si>
  <si>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</si>
  <si>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</si>
  <si>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</si>
  <si>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</si>
  <si>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</si>
  <si>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</si>
  <si>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</si>
  <si>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</si>
  <si>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</si>
  <si>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</si>
  <si>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</si>
  <si>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</si>
  <si>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</si>
  <si>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</si>
  <si>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</si>
  <si>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</si>
  <si>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</si>
  <si>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</si>
  <si>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</si>
  <si>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</si>
  <si>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</si>
  <si>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</si>
  <si>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</si>
  <si>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</si>
  <si>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</si>
  <si>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</si>
  <si>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</si>
  <si>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</si>
  <si>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</si>
  <si>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</si>
  <si>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</si>
  <si>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</si>
  <si>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</si>
  <si>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</si>
  <si>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</si>
  <si>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</si>
  <si>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</si>
  <si>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</si>
  <si>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</si>
  <si>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</si>
  <si>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</si>
  <si>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</si>
  <si>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</si>
  <si>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</si>
  <si>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</si>
  <si>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</si>
  <si>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</si>
  <si>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</si>
  <si>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</si>
  <si>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</si>
  <si>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</si>
  <si>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</si>
  <si>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</si>
  <si>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</si>
  <si>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</si>
  <si>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</si>
  <si>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</si>
  <si>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</si>
  <si>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</si>
  <si>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</si>
  <si>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</si>
  <si>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</si>
  <si>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</si>
  <si>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</si>
  <si>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</si>
  <si>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</si>
  <si>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</si>
  <si>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</si>
  <si>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</si>
  <si>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</si>
  <si>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</si>
  <si>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</si>
  <si>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</si>
  <si>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</si>
  <si>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</si>
  <si>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</si>
  <si>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</si>
  <si>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</si>
  <si>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</si>
  <si>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</si>
  <si>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</si>
  <si>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</si>
  <si>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</si>
  <si>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</si>
  <si>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</si>
  <si>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</si>
  <si>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</si>
  <si>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</si>
  <si>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</si>
  <si>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</si>
  <si>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</si>
  <si>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</si>
  <si>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</si>
  <si>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</si>
  <si>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</si>
  <si>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</si>
  <si>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</si>
  <si>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</si>
  <si>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</si>
  <si>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</si>
  <si>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</si>
  <si>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</si>
  <si>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</si>
  <si>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</si>
  <si>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</si>
  <si>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</si>
  <si>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</si>
  <si>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</si>
  <si>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</si>
  <si>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</si>
  <si>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</si>
  <si>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</si>
  <si>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</si>
  <si>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</si>
  <si>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</si>
  <si>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</si>
  <si>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</si>
  <si>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</si>
  <si>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</si>
  <si>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</si>
  <si>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</si>
  <si>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</si>
  <si>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</si>
  <si>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</si>
  <si>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</si>
  <si>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</si>
  <si>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</si>
  <si>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</si>
  <si>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</si>
  <si>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</si>
  <si>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</si>
  <si>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</si>
  <si>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</si>
  <si>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</si>
  <si>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</si>
  <si>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</si>
  <si>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</si>
  <si>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</si>
  <si>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</si>
  <si>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</si>
  <si>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</si>
  <si>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</si>
  <si>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</si>
  <si>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</si>
  <si>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</si>
  <si>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</si>
  <si>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</si>
  <si>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</si>
  <si>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</si>
  <si>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</si>
  <si>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</si>
  <si>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</si>
  <si>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</si>
  <si>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</si>
  <si>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</si>
  <si>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</si>
  <si>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</si>
  <si>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</si>
  <si>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</si>
  <si>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</si>
  <si>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</si>
  <si>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</si>
  <si>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</si>
  <si>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</si>
  <si>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</si>
  <si>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</si>
  <si>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</si>
  <si>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</si>
  <si>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</si>
  <si>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</si>
  <si>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</si>
  <si>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</si>
  <si>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</si>
  <si>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</si>
  <si>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</si>
  <si>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</si>
  <si>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</si>
  <si>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</si>
  <si>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</si>
  <si>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</si>
  <si>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</si>
  <si>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</si>
  <si>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</si>
  <si>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</si>
  <si>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</si>
  <si>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</si>
  <si>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</si>
  <si>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</si>
  <si>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</si>
  <si>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</si>
  <si>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</si>
  <si>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</si>
  <si>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</si>
  <si>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</si>
  <si>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</si>
  <si>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</si>
  <si>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</si>
  <si>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</si>
  <si>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</si>
  <si>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</si>
  <si>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</si>
  <si>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</si>
  <si>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</si>
  <si>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</si>
  <si>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</si>
  <si>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</si>
  <si>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</si>
  <si>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</si>
  <si>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</si>
  <si>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</si>
  <si>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</si>
  <si>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</si>
  <si>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</si>
  <si>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</si>
  <si>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</si>
  <si>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</si>
  <si>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</si>
  <si>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</si>
  <si>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</si>
  <si>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</si>
  <si>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</si>
  <si>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</si>
  <si>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</si>
  <si>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</si>
  <si>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</si>
  <si>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</si>
  <si>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</si>
  <si>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</si>
  <si>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</si>
  <si>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</si>
  <si>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</si>
  <si>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</si>
  <si>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</si>
  <si>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</si>
  <si>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</si>
  <si>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</si>
  <si>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</si>
  <si>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</si>
  <si>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</si>
  <si>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</si>
  <si>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</si>
  <si>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</si>
  <si>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</si>
  <si>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</si>
  <si>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</si>
  <si>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</si>
  <si>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</si>
  <si>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</si>
  <si>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</si>
  <si>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</si>
  <si>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</si>
  <si>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</si>
  <si>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</si>
  <si>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</si>
  <si>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</si>
  <si>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</si>
  <si>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</si>
  <si>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</si>
  <si>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</si>
  <si>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</si>
  <si>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</si>
  <si>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</si>
  <si>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</si>
  <si>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</si>
  <si>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</si>
  <si>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</si>
  <si>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</si>
  <si>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</si>
  <si>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</si>
  <si>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</si>
  <si>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</si>
  <si>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</si>
  <si>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</si>
  <si>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</si>
  <si>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</si>
  <si>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</si>
  <si>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</si>
  <si>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</si>
  <si>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</si>
  <si>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</si>
  <si>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</si>
  <si>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</si>
  <si>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</si>
  <si>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</si>
  <si>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</si>
  <si>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</si>
  <si>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</si>
  <si>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</si>
  <si>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</si>
  <si>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</si>
  <si>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</si>
  <si>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</si>
  <si>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</si>
  <si>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</si>
  <si>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</si>
  <si>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</si>
  <si>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</si>
  <si>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</si>
  <si>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</si>
  <si>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</si>
  <si>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</si>
  <si>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</si>
  <si>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</si>
  <si>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</si>
  <si>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</si>
  <si>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</si>
  <si>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</si>
  <si>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</si>
  <si>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</si>
  <si>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</si>
  <si>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</si>
  <si>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</si>
  <si>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</si>
  <si>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</si>
  <si>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</si>
  <si>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</si>
  <si>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</si>
  <si>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</si>
  <si>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</si>
  <si>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</si>
  <si>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</si>
  <si>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</si>
  <si>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</si>
  <si>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</si>
  <si>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</si>
  <si>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</si>
  <si>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</si>
  <si>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</si>
  <si>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</si>
  <si>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</si>
  <si>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</si>
  <si>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</si>
  <si>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</si>
  <si>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</si>
  <si>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</si>
  <si>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</si>
  <si>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</si>
  <si>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</si>
  <si>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</si>
  <si>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</si>
  <si>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</si>
  <si>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</si>
  <si>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</si>
  <si>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</si>
  <si>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</si>
  <si>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</si>
  <si>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</si>
  <si>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</si>
  <si>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</si>
  <si>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</si>
  <si>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</si>
  <si>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</si>
  <si>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</si>
  <si>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</si>
  <si>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</si>
  <si>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</si>
  <si>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</si>
  <si>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</si>
  <si>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</si>
  <si>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</si>
  <si>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</si>
  <si>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</si>
  <si>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</si>
  <si>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</si>
  <si>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</si>
  <si>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</si>
  <si>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</si>
  <si>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</si>
  <si>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</si>
  <si>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</si>
  <si>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</si>
  <si>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</si>
  <si>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</si>
  <si>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</si>
  <si>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</si>
  <si>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</si>
  <si>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</si>
  <si>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</si>
  <si>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</si>
  <si>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</si>
  <si>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</si>
  <si>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</si>
  <si>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</si>
  <si>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</si>
  <si>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</si>
  <si>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</si>
  <si>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</si>
  <si>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</si>
  <si>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</si>
  <si>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</si>
  <si>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</si>
  <si>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</si>
  <si>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</si>
  <si>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</si>
  <si>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</si>
  <si>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</si>
  <si>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</si>
  <si>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</si>
  <si>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</si>
  <si>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</si>
  <si>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</si>
  <si>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</si>
  <si>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</si>
  <si>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</si>
  <si>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</si>
  <si>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</si>
  <si>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</si>
  <si>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</si>
  <si>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</si>
  <si>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</si>
  <si>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</si>
  <si>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</si>
  <si>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</si>
  <si>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</si>
  <si>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</si>
  <si>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</si>
  <si>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</si>
  <si>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</si>
  <si>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</si>
  <si>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</si>
  <si>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</si>
  <si>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</si>
  <si>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</si>
  <si>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</si>
  <si>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</si>
  <si>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</si>
  <si>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</si>
  <si>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</si>
  <si>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</si>
  <si>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</si>
  <si>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</si>
  <si>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</si>
  <si>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</si>
  <si>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</si>
  <si>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</si>
  <si>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</si>
  <si>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</si>
  <si>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</si>
  <si>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</si>
  <si>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</si>
  <si>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</si>
  <si>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</si>
  <si>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</si>
  <si>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</si>
  <si>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</si>
  <si>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</si>
  <si>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</si>
  <si>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</si>
  <si>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</si>
  <si>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</si>
  <si>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</si>
  <si>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</si>
  <si>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</si>
  <si>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</si>
  <si>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</si>
  <si>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</si>
  <si>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</si>
  <si>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</si>
  <si>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</si>
  <si>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</si>
  <si>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</si>
  <si>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</si>
  <si>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</si>
  <si>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</si>
  <si>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</si>
  <si>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</si>
  <si>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</si>
  <si>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</si>
  <si>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</si>
  <si>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</si>
  <si>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</si>
  <si>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</si>
  <si>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</si>
  <si>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</si>
  <si>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</si>
  <si>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</si>
  <si>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</si>
  <si>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</si>
  <si>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</si>
  <si>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</si>
  <si>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</si>
  <si>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</si>
  <si>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</si>
  <si>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</si>
  <si>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</si>
  <si>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</si>
  <si>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</si>
  <si>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</si>
  <si>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</si>
  <si>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</si>
  <si>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</si>
  <si>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</si>
  <si>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</si>
  <si>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</si>
  <si>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</si>
  <si>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</si>
  <si>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</si>
  <si>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</si>
  <si>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</si>
  <si>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</si>
  <si>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</si>
  <si>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</si>
  <si>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</si>
  <si>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</si>
  <si>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</si>
  <si>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</si>
  <si>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</si>
  <si>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</si>
  <si>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</si>
  <si>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</si>
  <si>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</si>
  <si>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</si>
  <si>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</si>
  <si>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</si>
  <si>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</si>
  <si>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</si>
  <si>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</si>
  <si>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</si>
  <si>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</si>
  <si>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</si>
  <si>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</si>
  <si>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</si>
  <si>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</si>
  <si>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</si>
  <si>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</si>
  <si>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</si>
  <si>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</si>
  <si>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</si>
  <si>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</si>
  <si>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</si>
  <si>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</si>
  <si>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</si>
  <si>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</si>
  <si>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</si>
  <si>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</si>
  <si>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</si>
  <si>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</si>
  <si>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</si>
  <si>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</si>
  <si>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</si>
  <si>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</si>
  <si>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</si>
  <si>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</si>
  <si>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</si>
  <si>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</si>
  <si>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</si>
  <si>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</si>
  <si>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</si>
  <si>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</si>
  <si>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</si>
  <si>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</si>
  <si>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</si>
  <si>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</si>
  <si>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</si>
  <si>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</si>
  <si>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</si>
  <si>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</si>
  <si>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</si>
  <si>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</si>
  <si>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</si>
  <si>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</si>
  <si>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</si>
  <si>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</si>
  <si>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</si>
  <si>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</si>
  <si>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</si>
  <si>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</si>
  <si>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</si>
  <si>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</si>
  <si>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</si>
  <si>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</si>
  <si>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</si>
  <si>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</si>
  <si>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</si>
  <si>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</si>
  <si>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</si>
  <si>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</si>
  <si>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</si>
  <si>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</si>
  <si>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</si>
  <si>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</si>
  <si>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</si>
  <si>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</si>
  <si>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</si>
  <si>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</si>
  <si>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</si>
  <si>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</si>
  <si>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</si>
  <si>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</si>
  <si>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</si>
  <si>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</si>
  <si>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</si>
  <si>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</si>
  <si>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</si>
  <si>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</si>
  <si>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</si>
  <si>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</si>
  <si>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</si>
  <si>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</si>
  <si>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</si>
  <si>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</si>
  <si>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</si>
  <si>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</si>
  <si>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</si>
  <si>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</si>
  <si>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</si>
  <si>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</si>
  <si>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</si>
  <si>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</si>
  <si>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</si>
  <si>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</si>
  <si>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</si>
  <si>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</si>
  <si>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</si>
  <si>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</si>
  <si>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</si>
  <si>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</si>
  <si>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</si>
  <si>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</si>
  <si>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</si>
  <si>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</si>
  <si>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</si>
  <si>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</si>
  <si>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</si>
  <si>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</si>
  <si>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</si>
  <si>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</si>
  <si>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</si>
  <si>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</si>
  <si>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</si>
  <si>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</si>
  <si>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</si>
  <si>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</si>
  <si>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</si>
  <si>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</si>
  <si>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</si>
  <si>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</si>
  <si>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</si>
  <si>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</si>
  <si>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</si>
  <si>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</si>
  <si>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</si>
  <si>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</si>
  <si>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</si>
  <si>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</si>
  <si>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</si>
  <si>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</si>
  <si>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</si>
  <si>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</si>
  <si>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</si>
  <si>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</si>
  <si>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</si>
  <si>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</si>
  <si>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</si>
  <si>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</si>
  <si>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</si>
  <si>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</si>
  <si>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</si>
  <si>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</si>
  <si>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</si>
  <si>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</si>
  <si>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</si>
  <si>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</si>
  <si>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</si>
  <si>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</si>
  <si>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</si>
  <si>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</si>
  <si>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</si>
  <si>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</si>
  <si>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</si>
  <si>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</si>
  <si>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</si>
  <si>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</si>
  <si>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</si>
  <si>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</si>
  <si>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</si>
  <si>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</si>
  <si>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</si>
  <si>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</si>
  <si>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</si>
  <si>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</si>
  <si>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</si>
  <si>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</si>
  <si>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</si>
  <si>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</si>
  <si>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</si>
  <si>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</si>
  <si>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</si>
  <si>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</si>
  <si>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</si>
  <si>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</si>
  <si>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</si>
  <si>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</si>
  <si>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</si>
  <si>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</si>
  <si>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</si>
  <si>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</si>
  <si>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</si>
  <si>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</si>
  <si>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</si>
  <si>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</si>
  <si>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</si>
  <si>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</si>
  <si>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</si>
  <si>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</si>
  <si>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</si>
  <si>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</si>
  <si>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</si>
  <si>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</si>
  <si>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</si>
  <si>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</si>
  <si>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</si>
  <si>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</si>
  <si>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</si>
  <si>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</si>
  <si>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</si>
  <si>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</si>
  <si>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</si>
  <si>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</si>
  <si>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</si>
  <si>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</si>
  <si>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</si>
  <si>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</si>
  <si>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</si>
  <si>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</si>
  <si>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</si>
  <si>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</si>
  <si>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</si>
  <si>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</si>
  <si>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</si>
  <si>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</si>
  <si>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</si>
  <si>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</si>
  <si>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</si>
  <si>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</si>
  <si>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</si>
  <si>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</si>
  <si>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</si>
  <si>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</si>
  <si>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</si>
  <si>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</si>
  <si>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</si>
  <si>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</si>
  <si>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</si>
  <si>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</si>
  <si>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</si>
  <si>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</si>
  <si>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</si>
  <si>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</si>
  <si>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</si>
  <si>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</si>
  <si>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</si>
  <si>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</si>
  <si>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</si>
  <si>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</si>
  <si>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</si>
  <si>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</si>
  <si>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</si>
  <si>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</si>
  <si>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</si>
  <si>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</si>
  <si>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</si>
  <si>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</si>
  <si>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</si>
  <si>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</si>
  <si>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</si>
  <si>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</si>
  <si>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</si>
  <si>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</si>
  <si>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</si>
  <si>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</si>
  <si>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</si>
  <si>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</si>
  <si>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</si>
  <si>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</si>
  <si>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</si>
  <si>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</si>
  <si>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</si>
  <si>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</si>
  <si>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</si>
  <si>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</si>
  <si>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</si>
  <si>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</si>
  <si>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</si>
  <si>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</si>
  <si>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</si>
  <si>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</si>
  <si>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</si>
  <si>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</si>
  <si>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</si>
  <si>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</si>
  <si>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</si>
  <si>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</si>
  <si>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</si>
  <si>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</si>
  <si>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</si>
  <si>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</si>
  <si>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</si>
  <si>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</si>
  <si>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</si>
  <si>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</si>
  <si>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</si>
  <si>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</si>
  <si>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</si>
  <si>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</si>
  <si>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</si>
  <si>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</si>
  <si>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</si>
  <si>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</si>
  <si>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</si>
  <si>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</si>
  <si>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</si>
  <si>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</si>
  <si>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</si>
  <si>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</si>
  <si>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</si>
  <si>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</si>
  <si>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</si>
  <si>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</si>
  <si>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</si>
  <si>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</si>
  <si>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</si>
  <si>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</si>
  <si>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</si>
  <si>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</si>
  <si>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</si>
  <si>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</si>
  <si>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</si>
  <si>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</si>
  <si>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</si>
  <si>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</si>
  <si>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</si>
  <si>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</si>
  <si>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</si>
  <si>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</si>
  <si>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</si>
  <si>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</si>
  <si>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</si>
  <si>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</si>
  <si>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</si>
  <si>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</si>
  <si>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</si>
  <si>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</si>
  <si>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</si>
  <si>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</si>
  <si>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</si>
  <si>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</si>
  <si>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</si>
  <si>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</si>
  <si>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</si>
  <si>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</si>
  <si>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</si>
  <si>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</si>
  <si>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</si>
  <si>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</si>
  <si>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</si>
  <si>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</si>
  <si>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</si>
  <si>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</si>
  <si>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</si>
  <si>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</si>
  <si>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</si>
  <si>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</si>
  <si>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</si>
  <si>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</si>
  <si>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</si>
  <si>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</si>
  <si>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</si>
  <si>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</si>
  <si>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</si>
  <si>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</si>
  <si>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</si>
  <si>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</si>
  <si>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</si>
  <si>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</si>
  <si>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</si>
  <si>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</si>
  <si>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</si>
  <si>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</si>
  <si>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</si>
  <si>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</si>
  <si>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</si>
  <si>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</si>
  <si>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</si>
  <si>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</si>
  <si>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</si>
  <si>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</si>
  <si>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</si>
  <si>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</si>
  <si>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</si>
  <si>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</si>
  <si>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</si>
  <si>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</si>
  <si>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</si>
  <si>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</si>
  <si>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</si>
  <si>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</si>
  <si>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</si>
  <si>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</si>
  <si>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</si>
  <si>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</si>
  <si>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</si>
  <si>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</si>
  <si>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</si>
  <si>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</si>
  <si>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</si>
  <si>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</si>
  <si>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</si>
  <si>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</si>
  <si>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</si>
  <si>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</si>
  <si>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</si>
  <si>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</si>
  <si>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</si>
  <si>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</si>
  <si>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</si>
  <si>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</si>
  <si>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</si>
  <si>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</si>
  <si>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</si>
  <si>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</si>
  <si>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</si>
  <si>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</si>
  <si>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</si>
  <si>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</si>
  <si>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</si>
  <si>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</si>
  <si>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</si>
  <si>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</si>
  <si>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</si>
  <si>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</si>
  <si>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</si>
  <si>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</si>
  <si>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</si>
  <si>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</si>
  <si>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</si>
  <si>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</si>
  <si>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</si>
  <si>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</si>
  <si>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</si>
  <si>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</si>
  <si>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</si>
  <si>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</si>
  <si>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</si>
  <si>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</si>
  <si>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</si>
  <si>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</si>
  <si>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</si>
  <si>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</si>
  <si>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</si>
  <si>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</si>
  <si>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</si>
  <si>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</si>
  <si>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</si>
  <si>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</si>
  <si>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</si>
  <si>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</si>
  <si>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</si>
  <si>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</si>
  <si>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</si>
  <si>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</si>
  <si>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</si>
  <si>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</si>
  <si>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</si>
  <si>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</si>
  <si>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</si>
  <si>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</si>
  <si>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</si>
  <si>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</si>
  <si>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</si>
  <si>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</si>
  <si>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</si>
  <si>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</si>
  <si>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</si>
  <si>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</si>
  <si>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</si>
  <si>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</si>
  <si>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</si>
  <si>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</si>
  <si>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</si>
  <si>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</si>
  <si>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</si>
  <si>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</si>
  <si>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</si>
  <si>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</si>
  <si>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</si>
  <si>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</si>
  <si>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</si>
  <si>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</si>
  <si>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</si>
  <si>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</si>
  <si>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</si>
  <si>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</si>
  <si>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</si>
  <si>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</si>
  <si>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</si>
  <si>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</si>
  <si>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</si>
  <si>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</si>
  <si>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</si>
  <si>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</si>
  <si>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</si>
  <si>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</si>
  <si>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</si>
  <si>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</si>
  <si>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</si>
  <si>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</si>
  <si>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</si>
  <si>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</si>
  <si>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</si>
  <si>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</si>
  <si>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</si>
  <si>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</si>
  <si>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</si>
  <si>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</si>
  <si>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</si>
  <si>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</si>
  <si>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</si>
  <si>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</si>
  <si>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</si>
  <si>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</si>
  <si>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</si>
  <si>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</si>
  <si>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</si>
  <si>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</si>
  <si>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</si>
  <si>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</si>
  <si>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</si>
  <si>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</si>
  <si>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</si>
  <si>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</si>
  <si>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</si>
  <si>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</si>
  <si>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</si>
  <si>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</si>
  <si>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</si>
  <si>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</si>
  <si>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</si>
  <si>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</si>
  <si>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</si>
  <si>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</si>
  <si>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</si>
  <si>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</si>
  <si>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</si>
  <si>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</si>
  <si>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</si>
  <si>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</si>
  <si>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</si>
  <si>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</si>
  <si>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</si>
  <si>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</si>
  <si>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</si>
  <si>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</si>
  <si>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</si>
  <si>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</si>
  <si>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</si>
  <si>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</si>
  <si>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</si>
  <si>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</si>
  <si>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</si>
  <si>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</si>
  <si>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</si>
  <si>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</si>
  <si>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</si>
  <si>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</si>
  <si>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</si>
  <si>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</si>
  <si>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</si>
  <si>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</si>
  <si>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</si>
  <si>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</si>
  <si>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</si>
  <si>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</si>
  <si>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</si>
  <si>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</si>
  <si>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</si>
  <si>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</si>
  <si>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</si>
  <si>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</si>
  <si>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</si>
  <si>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</si>
  <si>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</si>
  <si>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</si>
  <si>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</si>
  <si>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</si>
  <si>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</si>
  <si>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</si>
  <si>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</si>
  <si>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</si>
  <si>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</si>
  <si>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</si>
  <si>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</si>
  <si>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</si>
  <si>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</si>
  <si>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</si>
  <si>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</si>
  <si>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</si>
  <si>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</si>
  <si>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</si>
  <si>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</si>
  <si>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</si>
  <si>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</si>
  <si>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</si>
  <si>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</si>
  <si>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</si>
  <si>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</si>
  <si>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</si>
  <si>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</si>
  <si>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</si>
  <si>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</si>
  <si>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</si>
  <si>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</si>
  <si>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</si>
  <si>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</si>
  <si>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</si>
  <si>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</si>
  <si>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</si>
  <si>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</si>
  <si>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</si>
  <si>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</si>
  <si>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</si>
  <si>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</si>
  <si>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</si>
  <si>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</si>
  <si>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</si>
  <si>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</si>
  <si>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</si>
  <si>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</si>
  <si>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</si>
  <si>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</si>
  <si>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</si>
  <si>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</si>
  <si>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</si>
  <si>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</si>
  <si>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</si>
  <si>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</si>
  <si>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</si>
  <si>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</si>
  <si>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</si>
  <si>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</si>
  <si>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</si>
  <si>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</si>
  <si>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</si>
  <si>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</si>
  <si>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</si>
  <si>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</si>
  <si>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</si>
  <si>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</si>
  <si>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</si>
  <si>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</si>
  <si>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</si>
  <si>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</si>
  <si>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</si>
  <si>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</si>
  <si>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</si>
  <si>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</si>
  <si>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</si>
  <si>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</si>
  <si>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</si>
  <si>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</si>
  <si>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</si>
  <si>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</si>
  <si>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</si>
  <si>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</si>
  <si>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</si>
  <si>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</si>
  <si>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</si>
  <si>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</si>
  <si>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</si>
  <si>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</si>
  <si>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</si>
  <si>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</si>
  <si>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</si>
  <si>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</si>
  <si>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</si>
  <si>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</si>
  <si>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</si>
  <si>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</si>
  <si>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</si>
  <si>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</si>
  <si>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</si>
  <si>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</si>
  <si>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</si>
  <si>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</si>
  <si>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</si>
  <si>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</si>
  <si>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</si>
  <si>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</si>
  <si>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</si>
  <si>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</si>
  <si>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</si>
  <si>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</si>
  <si>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</si>
  <si>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</si>
  <si>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</si>
  <si>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</si>
  <si>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</si>
  <si>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</si>
  <si>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</si>
  <si>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</si>
  <si>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</si>
  <si>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</si>
  <si>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</si>
  <si>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</si>
  <si>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</si>
  <si>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</si>
  <si>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</si>
  <si>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</si>
  <si>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</si>
  <si>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</si>
  <si>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</si>
  <si>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</si>
  <si>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</si>
  <si>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</si>
  <si>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</si>
  <si>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</si>
  <si>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</si>
  <si>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</si>
  <si>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</si>
  <si>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</si>
  <si>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</si>
  <si>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</si>
  <si>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</si>
  <si>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</si>
  <si>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</si>
  <si>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</si>
  <si>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</si>
  <si>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</si>
  <si>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</si>
  <si>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</si>
  <si>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</si>
  <si>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</si>
  <si>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</si>
  <si>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</si>
  <si>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</si>
  <si>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</si>
  <si>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</si>
  <si>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</si>
  <si>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</si>
  <si>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</si>
  <si>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</si>
  <si>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</si>
  <si>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</si>
  <si>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</si>
  <si>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</si>
  <si>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</si>
  <si>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</si>
  <si>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</si>
  <si>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</si>
  <si>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</si>
  <si>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</si>
  <si>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</si>
  <si>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</si>
  <si>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</si>
  <si>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</si>
  <si>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</si>
  <si>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</si>
  <si>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</si>
  <si>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</si>
  <si>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</si>
  <si>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</si>
  <si>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</si>
  <si>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</si>
  <si>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</si>
  <si>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</si>
  <si>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</si>
  <si>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</si>
  <si>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</si>
  <si>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</si>
  <si>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</si>
  <si>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</si>
  <si>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</si>
  <si>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</si>
  <si>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</si>
  <si>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</si>
  <si>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</si>
  <si>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</si>
  <si>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</si>
  <si>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</si>
  <si>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</si>
  <si>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</si>
  <si>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</si>
  <si>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</si>
  <si>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</si>
  <si>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</si>
  <si>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</si>
  <si>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</si>
  <si>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</si>
  <si>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</si>
  <si>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</si>
  <si>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</si>
  <si>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</si>
  <si>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</si>
  <si>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</si>
  <si>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</si>
  <si>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</si>
  <si>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</si>
  <si>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</si>
  <si>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</si>
  <si>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</si>
  <si>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</si>
  <si>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</si>
  <si>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</si>
  <si>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</si>
  <si>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</si>
  <si>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</si>
  <si>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</si>
  <si>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</si>
  <si>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</si>
  <si>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</si>
  <si>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</si>
  <si>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</si>
  <si>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</si>
  <si>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</si>
  <si>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</si>
  <si>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</si>
  <si>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</si>
  <si>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</si>
  <si>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</si>
  <si>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</si>
  <si>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</si>
  <si>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</si>
  <si>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</si>
  <si>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</si>
  <si>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</si>
  <si>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</si>
  <si>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</si>
  <si>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</si>
  <si>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</si>
  <si>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</si>
  <si>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</si>
  <si>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</si>
  <si>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</si>
  <si>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</si>
  <si>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</si>
  <si>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</si>
  <si>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</si>
  <si>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</si>
  <si>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</si>
  <si>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</si>
  <si>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</si>
  <si>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</si>
  <si>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</si>
  <si>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</si>
  <si>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</si>
  <si>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</si>
  <si>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</si>
  <si>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</si>
  <si>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</si>
  <si>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</si>
  <si>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</si>
  <si>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</si>
  <si>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</si>
  <si>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</si>
  <si>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</si>
  <si>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</si>
  <si>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</si>
  <si>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</si>
  <si>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</si>
  <si>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</si>
  <si>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</si>
  <si>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</si>
  <si>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</si>
  <si>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</si>
  <si>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</si>
  <si>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</si>
  <si>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</si>
  <si>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</si>
  <si>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</si>
  <si>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</si>
  <si>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</si>
  <si>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</si>
  <si>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</si>
  <si>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</si>
  <si>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</si>
  <si>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</si>
  <si>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</si>
  <si>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</si>
  <si>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</si>
  <si>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</si>
  <si>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</si>
  <si>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</si>
  <si>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</si>
  <si>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</si>
  <si>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</si>
  <si>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</si>
  <si>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</si>
  <si>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</si>
  <si>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</si>
  <si>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</si>
  <si>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</si>
  <si>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</si>
  <si>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</si>
  <si>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</si>
  <si>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</si>
  <si>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</si>
  <si>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</si>
  <si>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</si>
  <si>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</si>
  <si>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</si>
  <si>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</si>
  <si>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</si>
  <si>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</si>
  <si>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</si>
  <si>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</si>
  <si>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</si>
  <si>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</si>
  <si>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</si>
  <si>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</si>
  <si>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</si>
  <si>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</si>
  <si>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</si>
  <si>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</si>
  <si>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</si>
  <si>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</si>
  <si>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</si>
  <si>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</si>
  <si>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</si>
  <si>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</si>
  <si>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</si>
  <si>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</si>
  <si>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</si>
  <si>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</si>
  <si>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</si>
  <si>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</si>
  <si>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</si>
  <si>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</si>
  <si>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</si>
  <si>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</si>
  <si>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</si>
  <si>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</si>
  <si>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</si>
  <si>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</si>
  <si>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</si>
  <si>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</si>
  <si>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</si>
  <si>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</si>
  <si>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</si>
  <si>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</si>
  <si>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</si>
  <si>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</si>
  <si>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</si>
  <si>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</si>
  <si>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</si>
  <si>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</si>
  <si>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</si>
  <si>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</si>
  <si>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</si>
  <si>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</si>
  <si>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</si>
  <si>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</si>
  <si>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</si>
  <si>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</si>
  <si>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</si>
  <si>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</si>
  <si>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</si>
  <si>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</si>
  <si>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</si>
  <si>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</si>
  <si>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</si>
  <si>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</si>
  <si>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</si>
  <si>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</si>
  <si>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</si>
  <si>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</si>
  <si>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</si>
  <si>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</si>
  <si>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</si>
  <si>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</si>
  <si>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</si>
  <si>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</si>
  <si>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</si>
  <si>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</si>
  <si>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</si>
  <si>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</si>
  <si>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</si>
  <si>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</si>
  <si>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</si>
  <si>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</si>
  <si>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</si>
  <si>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</si>
  <si>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</si>
  <si>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</si>
  <si>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</si>
  <si>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</si>
  <si>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</si>
  <si>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</si>
  <si>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</si>
  <si>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</si>
  <si>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</si>
  <si>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</si>
  <si>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</si>
  <si>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</si>
  <si>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</si>
  <si>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</si>
  <si>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</si>
  <si>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</si>
  <si>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</si>
  <si>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</si>
  <si>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</si>
  <si>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</si>
  <si>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</si>
  <si>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</si>
  <si>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</si>
  <si>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</si>
  <si>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</si>
  <si>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</si>
  <si>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</si>
  <si>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</si>
  <si>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</si>
  <si>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</si>
  <si>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</si>
  <si>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</si>
  <si>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</si>
  <si>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</si>
  <si>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</si>
  <si>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</si>
  <si>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</si>
  <si>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</si>
  <si>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</si>
  <si>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</si>
  <si>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</si>
  <si>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</si>
  <si>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</si>
  <si>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</si>
  <si>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</si>
  <si>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</si>
  <si>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</si>
  <si>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</si>
  <si>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</si>
  <si>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</si>
  <si>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</si>
  <si>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</si>
  <si>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</si>
  <si>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</si>
  <si>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</si>
  <si>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</si>
  <si>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</si>
  <si>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</si>
  <si>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</si>
  <si>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</si>
  <si>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</si>
  <si>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</si>
  <si>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</si>
  <si>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</si>
  <si>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</si>
  <si>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</si>
  <si>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</si>
  <si>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</si>
  <si>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</si>
  <si>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</si>
  <si>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</si>
  <si>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</si>
  <si>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</si>
  <si>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</si>
  <si>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</si>
  <si>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</si>
  <si>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</si>
  <si>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</si>
  <si>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</si>
  <si>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</si>
  <si>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</si>
  <si>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</si>
  <si>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</si>
  <si>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</si>
  <si>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</si>
  <si>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</si>
  <si>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</si>
  <si>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</si>
  <si>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</si>
  <si>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</si>
  <si>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</si>
  <si>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</si>
  <si>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</si>
  <si>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</si>
  <si>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</si>
  <si>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</si>
  <si>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</si>
  <si>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</si>
  <si>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</si>
  <si>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</si>
  <si>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</si>
  <si>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</si>
  <si>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</si>
  <si>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</si>
  <si>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</si>
  <si>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</si>
  <si>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</si>
  <si>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</si>
  <si>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</si>
  <si>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</si>
  <si>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</si>
  <si>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</si>
  <si>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</si>
  <si>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</si>
  <si>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</si>
  <si>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</si>
  <si>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</si>
  <si>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</si>
  <si>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</si>
  <si>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</si>
  <si>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</si>
  <si>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</si>
  <si>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</si>
  <si>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</si>
  <si>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</si>
  <si>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</si>
  <si>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</si>
  <si>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</si>
  <si>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</si>
  <si>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</si>
  <si>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</si>
  <si>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</si>
  <si>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</si>
  <si>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</si>
  <si>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</si>
  <si>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</si>
  <si>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</si>
  <si>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</si>
  <si>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</si>
  <si>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</si>
  <si>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</si>
  <si>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</si>
  <si>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</si>
  <si>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</si>
  <si>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</si>
  <si>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</si>
  <si>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</si>
  <si>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</si>
  <si>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</si>
  <si>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</si>
  <si>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</si>
  <si>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</si>
  <si>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</si>
  <si>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</si>
  <si>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</si>
  <si>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</si>
  <si>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</si>
  <si>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</si>
  <si>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</si>
  <si>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</si>
  <si>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</si>
  <si>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</si>
  <si>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</si>
  <si>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</si>
  <si>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</si>
  <si>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</si>
  <si>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</si>
  <si>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</si>
  <si>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</si>
  <si>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</si>
  <si>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</si>
  <si>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</si>
  <si>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</si>
  <si>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</si>
  <si>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</si>
  <si>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</si>
  <si>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</si>
  <si>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</si>
  <si>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</si>
  <si>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</si>
  <si>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</si>
  <si>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</si>
  <si>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</si>
  <si>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</si>
  <si>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</si>
  <si>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</si>
  <si>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</si>
  <si>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</si>
  <si>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</si>
  <si>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</si>
  <si>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</si>
  <si>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</si>
  <si>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</si>
  <si>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</si>
  <si>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</si>
  <si>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</si>
  <si>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</si>
  <si>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</si>
  <si>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</si>
  <si>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</si>
  <si>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</si>
  <si>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</si>
  <si>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</si>
  <si>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</si>
  <si>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</si>
  <si>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</si>
  <si>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</si>
  <si>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</si>
  <si>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</si>
  <si>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</si>
  <si>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</si>
  <si>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</si>
  <si>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</si>
  <si>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</si>
  <si>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</si>
  <si>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</si>
  <si>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</si>
  <si>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</si>
  <si>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</si>
  <si>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</si>
  <si>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</si>
  <si>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</si>
  <si>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</si>
  <si>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</si>
  <si>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</si>
  <si>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</si>
  <si>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</si>
  <si>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</si>
  <si>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</si>
  <si>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</si>
  <si>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</si>
  <si>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</si>
  <si>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</si>
  <si>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</si>
  <si>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</si>
  <si>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</si>
  <si>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</si>
  <si>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</si>
  <si>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</si>
  <si>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</si>
  <si>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</si>
  <si>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</si>
  <si>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</si>
  <si>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</si>
  <si>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</si>
  <si>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</si>
  <si>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</si>
  <si>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</si>
  <si>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</si>
  <si>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</si>
  <si>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</si>
  <si>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</si>
  <si>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</si>
  <si>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</si>
  <si>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</si>
  <si>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</si>
  <si>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</si>
  <si>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</si>
  <si>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</si>
  <si>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</si>
  <si>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</si>
  <si>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</si>
  <si>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</si>
  <si>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</si>
  <si>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</si>
  <si>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</si>
  <si>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</si>
  <si>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</si>
  <si>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</si>
  <si>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</si>
  <si>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</si>
  <si>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</si>
  <si>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</si>
  <si>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</si>
  <si>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</si>
  <si>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</si>
  <si>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</si>
  <si>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</si>
  <si>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</si>
  <si>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</si>
  <si>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</si>
  <si>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</si>
  <si>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</si>
  <si>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</si>
  <si>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</si>
  <si>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</si>
  <si>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</si>
  <si>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</si>
  <si>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</si>
  <si>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</si>
  <si>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</si>
  <si>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</si>
  <si>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</si>
  <si>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</si>
  <si>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</si>
  <si>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</si>
  <si>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</si>
  <si>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</si>
  <si>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</si>
  <si>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</si>
  <si>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</si>
  <si>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</si>
  <si>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</si>
  <si>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</si>
  <si>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</si>
  <si>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</si>
  <si>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</si>
  <si>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</si>
  <si>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</si>
  <si>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</si>
  <si>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</si>
  <si>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</si>
  <si>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</si>
  <si>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</si>
  <si>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</si>
  <si>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</si>
  <si>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</si>
  <si>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</si>
  <si>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</si>
  <si>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</si>
  <si>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</si>
  <si>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</si>
  <si>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</si>
  <si>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</si>
  <si>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</si>
  <si>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</si>
  <si>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</si>
  <si>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</si>
  <si>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</si>
  <si>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</si>
  <si>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</si>
  <si>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</si>
  <si>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</si>
  <si>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</si>
  <si>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</si>
  <si>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</si>
  <si>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</si>
  <si>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</si>
  <si>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</si>
  <si>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</si>
  <si>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</si>
  <si>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</si>
  <si>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</si>
  <si>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</si>
  <si>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</si>
  <si>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</si>
  <si>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</si>
  <si>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</si>
  <si>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</si>
  <si>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</si>
  <si>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</si>
  <si>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</si>
  <si>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</si>
  <si>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</si>
  <si>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</si>
  <si>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</si>
  <si>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</si>
  <si>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</si>
  <si>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</si>
  <si>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</si>
  <si>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</si>
  <si>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</si>
  <si>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</si>
  <si>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</si>
  <si>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</si>
  <si>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</si>
  <si>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</si>
  <si>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</si>
  <si>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</si>
  <si>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</si>
  <si>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</si>
  <si>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</si>
  <si>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</si>
  <si>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</si>
  <si>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</si>
  <si>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</si>
  <si>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</si>
  <si>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</si>
  <si>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</si>
  <si>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</si>
  <si>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</si>
  <si>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</si>
  <si>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</si>
  <si>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</si>
  <si>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</si>
  <si>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</si>
  <si>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</si>
  <si>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</si>
  <si>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</si>
  <si>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</si>
  <si>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</si>
  <si>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</si>
  <si>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</si>
  <si>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</si>
  <si>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</si>
  <si>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</si>
  <si>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</si>
  <si>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</si>
  <si>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</si>
  <si>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</si>
  <si>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</si>
  <si>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</si>
  <si>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</si>
  <si>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</si>
  <si>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</si>
  <si>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</si>
  <si>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</si>
  <si>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</si>
  <si>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</si>
  <si>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</si>
  <si>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</si>
  <si>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</si>
  <si>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</si>
  <si>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</si>
  <si>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</si>
  <si>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</si>
  <si>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</si>
  <si>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</si>
  <si>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</si>
  <si>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</si>
  <si>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</si>
  <si>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</si>
  <si>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</si>
  <si>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</si>
  <si>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</si>
  <si>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</si>
  <si>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</si>
  <si>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</si>
  <si>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</si>
  <si>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</si>
  <si>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</si>
  <si>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</si>
  <si>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</si>
  <si>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</si>
  <si>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</si>
  <si>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</si>
  <si>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</si>
  <si>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</si>
  <si>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</si>
  <si>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</si>
  <si>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</si>
  <si>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</si>
  <si>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</si>
  <si>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</si>
  <si>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</si>
  <si>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</si>
  <si>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</si>
  <si>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</si>
  <si>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</si>
  <si>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</si>
  <si>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</si>
  <si>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</si>
  <si>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</si>
  <si>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</si>
  <si>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</si>
  <si>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</si>
  <si>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</si>
  <si>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</si>
  <si>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</si>
  <si>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</si>
  <si>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</si>
  <si>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</si>
  <si>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</si>
  <si>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</si>
  <si>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</si>
  <si>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</si>
  <si>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</si>
  <si>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</si>
  <si>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</si>
  <si>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</si>
  <si>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</si>
  <si>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</si>
  <si>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</si>
  <si>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</si>
  <si>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</si>
  <si>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</si>
  <si>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</si>
  <si>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</si>
  <si>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</si>
  <si>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</si>
  <si>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</si>
  <si>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</si>
  <si>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</si>
  <si>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</si>
  <si>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</si>
  <si>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</si>
  <si>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</si>
  <si>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</si>
  <si>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</si>
  <si>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</si>
  <si>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</si>
  <si>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</si>
  <si>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</si>
  <si>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</si>
  <si>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</si>
  <si>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</si>
  <si>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</si>
  <si>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</si>
  <si>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</si>
  <si>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</si>
  <si>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</si>
  <si>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</si>
  <si>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</si>
  <si>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</si>
  <si>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</si>
  <si>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</si>
  <si>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</si>
  <si>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</si>
  <si>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</si>
  <si>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</si>
  <si>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</si>
  <si>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</si>
  <si>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</si>
  <si>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</si>
  <si>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</si>
  <si>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</si>
  <si>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</si>
  <si>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</si>
  <si>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</si>
  <si>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</si>
  <si>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</si>
  <si>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</si>
  <si>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</si>
  <si>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</si>
  <si>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</si>
  <si>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</si>
  <si>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</si>
  <si>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</si>
  <si>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</si>
  <si>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</si>
  <si>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</si>
  <si>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</si>
  <si>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</si>
  <si>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</si>
  <si>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</si>
  <si>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</si>
  <si>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</si>
  <si>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</si>
  <si>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</si>
  <si>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</si>
  <si>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</si>
  <si>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</si>
  <si>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</si>
  <si>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</si>
  <si>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</si>
  <si>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</si>
  <si>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</si>
  <si>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</si>
  <si>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</si>
  <si>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</si>
  <si>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</si>
  <si>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</si>
  <si>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</si>
  <si>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</si>
  <si>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</si>
  <si>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</si>
  <si>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</si>
  <si>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</si>
  <si>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</si>
  <si>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</si>
  <si>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</si>
  <si>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</si>
  <si>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</si>
  <si>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</si>
  <si>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</si>
  <si>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</si>
  <si>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</si>
  <si>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</si>
  <si>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</si>
  <si>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</si>
  <si>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</si>
  <si>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</si>
  <si>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</si>
  <si>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</si>
  <si>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</si>
  <si>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</si>
  <si>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</si>
  <si>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</si>
  <si>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</si>
  <si>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</si>
  <si>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</si>
  <si>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</si>
  <si>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</si>
  <si>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</si>
  <si>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</si>
  <si>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</si>
  <si>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</si>
  <si>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</si>
  <si>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</si>
  <si>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</si>
  <si>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</si>
  <si>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</si>
  <si>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</si>
  <si>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</si>
  <si>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</si>
  <si>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</si>
  <si>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</si>
  <si>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</si>
  <si>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</si>
  <si>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</si>
  <si>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</si>
  <si>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</si>
  <si>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</si>
  <si>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</si>
  <si>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</si>
  <si>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</si>
  <si>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</si>
  <si>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</si>
  <si>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</si>
  <si>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</si>
  <si>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</si>
  <si>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</si>
  <si>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</si>
  <si>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</si>
  <si>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</si>
  <si>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</si>
  <si>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</si>
  <si>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</si>
  <si>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</si>
  <si>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</si>
  <si>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</si>
  <si>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</si>
  <si>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</si>
  <si>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</si>
  <si>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</si>
  <si>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</si>
  <si>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</si>
  <si>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</si>
  <si>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</si>
  <si>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</si>
  <si>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</si>
  <si>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</si>
  <si>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</si>
  <si>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</si>
  <si>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</si>
  <si>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</si>
  <si>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</si>
  <si>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</si>
  <si>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</si>
  <si>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</si>
  <si>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</si>
  <si>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</si>
  <si>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</si>
  <si>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</si>
  <si>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</si>
  <si>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</si>
  <si>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</si>
  <si>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</si>
  <si>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</si>
  <si>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</si>
  <si>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</si>
  <si>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</si>
  <si>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</si>
  <si>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</si>
  <si>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</si>
  <si>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</si>
  <si>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</si>
  <si>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</si>
  <si>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</si>
  <si>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</si>
  <si>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</si>
  <si>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</si>
  <si>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</si>
  <si>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</si>
  <si>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</si>
  <si>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</si>
  <si>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</si>
  <si>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</si>
  <si>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</si>
  <si>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</si>
  <si>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</si>
  <si>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</si>
  <si>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</si>
  <si>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</si>
  <si>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</si>
  <si>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</si>
  <si>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</si>
  <si>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</si>
  <si>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</si>
  <si>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</si>
  <si>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</si>
  <si>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</si>
  <si>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</si>
  <si>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</si>
  <si>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</si>
  <si>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</si>
  <si>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</si>
  <si>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</si>
  <si>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</si>
  <si>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</si>
  <si>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</si>
  <si>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</si>
  <si>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</si>
  <si>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</si>
  <si>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</si>
  <si>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</si>
  <si>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</si>
  <si>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</si>
  <si>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</si>
  <si>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</si>
  <si>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</si>
  <si>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</si>
  <si>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</si>
  <si>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</si>
  <si>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</si>
  <si>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</si>
  <si>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</si>
  <si>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</si>
  <si>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</si>
  <si>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</si>
  <si>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</si>
  <si>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</si>
  <si>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</si>
  <si>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</si>
  <si>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</si>
  <si>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</si>
  <si>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</si>
  <si>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</si>
  <si>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</si>
  <si>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</si>
  <si>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</si>
  <si>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</si>
  <si>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</si>
  <si>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</si>
  <si>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</si>
  <si>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</si>
  <si>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</si>
  <si>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</si>
  <si>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</si>
  <si>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</si>
  <si>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</si>
  <si>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</si>
  <si>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</si>
  <si>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</si>
  <si>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</si>
  <si>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</si>
  <si>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</si>
  <si>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</si>
  <si>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</si>
  <si>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</si>
  <si>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</si>
  <si>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</si>
  <si>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</si>
  <si>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</si>
  <si>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</si>
  <si>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</si>
  <si>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</si>
  <si>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</si>
  <si>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</si>
  <si>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</si>
  <si>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</si>
  <si>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</si>
  <si>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</si>
  <si>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</si>
  <si>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</si>
  <si>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</si>
  <si>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</si>
  <si>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</si>
  <si>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</si>
  <si>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</si>
  <si>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</si>
  <si>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</si>
  <si>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</si>
  <si>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</si>
  <si>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</si>
  <si>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</si>
  <si>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</si>
  <si>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</si>
  <si>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</si>
  <si>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</si>
  <si>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</si>
  <si>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</si>
  <si>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</si>
  <si>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</si>
  <si>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</si>
  <si>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</si>
  <si>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</si>
  <si>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</si>
  <si>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</si>
  <si>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</si>
  <si>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</si>
  <si>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</si>
  <si>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</si>
  <si>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</si>
  <si>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</si>
  <si>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</si>
  <si>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</si>
  <si>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</si>
  <si>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</si>
  <si>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</si>
  <si>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</si>
  <si>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</si>
  <si>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</si>
  <si>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</si>
  <si>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</si>
  <si>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</si>
  <si>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</si>
  <si>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</si>
  <si>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</si>
  <si>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</si>
  <si>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</si>
  <si>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</si>
  <si>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</si>
  <si>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</si>
  <si>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</si>
  <si>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</si>
  <si>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</si>
  <si>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</si>
  <si>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</si>
  <si>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</si>
  <si>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</si>
  <si>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</si>
  <si>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</si>
  <si>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</si>
  <si>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</si>
  <si>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</si>
  <si>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</si>
  <si>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</si>
  <si>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</si>
  <si>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</si>
  <si>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</si>
  <si>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</si>
  <si>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</si>
  <si>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</si>
  <si>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</si>
  <si>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</si>
  <si>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</si>
  <si>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</si>
  <si>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</si>
  <si>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</si>
  <si>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</si>
  <si>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</si>
  <si>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</si>
  <si>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</si>
  <si>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</si>
  <si>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</si>
  <si>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</si>
  <si>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</si>
  <si>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</si>
  <si>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</si>
  <si>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</si>
  <si>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</si>
  <si>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</si>
  <si>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</si>
  <si>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</si>
  <si>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</si>
  <si>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</si>
  <si>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</si>
  <si>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</si>
  <si>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</si>
  <si>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</si>
  <si>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</si>
  <si>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</si>
  <si>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</si>
  <si>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</si>
  <si>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</si>
  <si>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</si>
  <si>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</si>
  <si>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</si>
  <si>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</si>
  <si>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</si>
  <si>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</si>
  <si>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</si>
  <si>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</si>
  <si>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</si>
  <si>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</si>
  <si>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</si>
  <si>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</si>
  <si>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</si>
  <si>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</si>
  <si>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</si>
  <si>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</si>
  <si>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</si>
  <si>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</si>
  <si>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</si>
  <si>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</si>
  <si>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</si>
  <si>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</si>
  <si>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</si>
  <si>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</si>
  <si>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</si>
  <si>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</si>
  <si>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</si>
  <si>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</si>
  <si>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</si>
  <si>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</si>
  <si>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</si>
  <si>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</si>
  <si>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</si>
  <si>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</si>
  <si>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</si>
  <si>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</si>
  <si>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</si>
  <si>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</si>
  <si>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</si>
  <si>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</si>
  <si>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</si>
  <si>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</si>
  <si>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</si>
  <si>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</si>
  <si>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</si>
  <si>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</si>
  <si>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</si>
  <si>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</si>
  <si>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</si>
  <si>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</si>
  <si>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</si>
  <si>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</si>
  <si>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</si>
  <si>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</si>
  <si>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</si>
  <si>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</si>
  <si>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</si>
  <si>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</si>
  <si>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</si>
  <si>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</si>
  <si>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</si>
  <si>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</si>
  <si>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</si>
  <si>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</si>
  <si>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</si>
  <si>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</si>
  <si>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</si>
  <si>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</si>
  <si>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</si>
  <si>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</si>
  <si>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</si>
  <si>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</si>
  <si>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</si>
  <si>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</si>
  <si>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</si>
  <si>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</si>
  <si>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</si>
  <si>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</si>
  <si>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</si>
  <si>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</si>
  <si>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</si>
  <si>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</si>
  <si>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</si>
  <si>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</si>
  <si>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</si>
  <si>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</si>
  <si>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</si>
  <si>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</si>
  <si>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</si>
  <si>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</si>
  <si>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</si>
  <si>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</si>
  <si>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</si>
  <si>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</si>
  <si>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</si>
  <si>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</si>
  <si>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</si>
  <si>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</si>
  <si>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</si>
  <si>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</si>
  <si>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</si>
  <si>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</si>
  <si>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</si>
  <si>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</si>
  <si>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</si>
  <si>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</si>
  <si>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</si>
  <si>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</si>
  <si>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</si>
  <si>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</si>
  <si>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</si>
  <si>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</si>
  <si>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</si>
  <si>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</si>
  <si>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</si>
  <si>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</si>
  <si>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</si>
  <si>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</si>
  <si>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</si>
  <si>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</si>
  <si>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</si>
  <si>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</si>
  <si>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</si>
  <si>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</si>
  <si>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</si>
  <si>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</si>
  <si>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</si>
  <si>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</si>
  <si>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</si>
  <si>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</si>
  <si>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</si>
  <si>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</si>
  <si>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</si>
  <si>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</si>
  <si>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</si>
  <si>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</si>
  <si>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</si>
  <si>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</si>
  <si>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</si>
  <si>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</si>
  <si>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</si>
  <si>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</si>
  <si>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</si>
  <si>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</si>
  <si>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</si>
  <si>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</si>
  <si>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</si>
  <si>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</si>
  <si>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</si>
  <si>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</si>
  <si>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</si>
  <si>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</si>
  <si>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</si>
  <si>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</si>
  <si>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</si>
  <si>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</si>
  <si>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</si>
  <si>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</si>
  <si>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</si>
  <si>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</si>
  <si>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</si>
  <si>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</si>
  <si>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</si>
  <si>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</si>
  <si>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</si>
  <si>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</si>
  <si>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</si>
  <si>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</si>
  <si>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</si>
  <si>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</si>
  <si>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</si>
  <si>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</si>
  <si>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</si>
  <si>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</si>
  <si>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</si>
  <si>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</si>
  <si>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</si>
  <si>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</si>
  <si>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</si>
  <si>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</si>
  <si>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</si>
  <si>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</si>
  <si>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</si>
  <si>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</si>
  <si>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</si>
  <si>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</si>
  <si>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</si>
  <si>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</si>
  <si>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</si>
  <si>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</si>
  <si>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</si>
  <si>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</si>
  <si>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</si>
  <si>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</si>
  <si>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</si>
  <si>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</si>
  <si>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</si>
  <si>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</si>
  <si>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</si>
  <si>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</si>
  <si>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</si>
  <si>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</si>
  <si>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</si>
  <si>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</si>
  <si>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</si>
  <si>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</si>
  <si>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</si>
  <si>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</si>
  <si>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</si>
  <si>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</si>
  <si>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</si>
  <si>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</si>
  <si>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</si>
  <si>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</si>
  <si>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</si>
  <si>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</si>
  <si>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</si>
  <si>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</si>
  <si>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</si>
  <si>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</si>
  <si>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</si>
  <si>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</si>
  <si>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</si>
  <si>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</si>
  <si>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</si>
  <si>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</si>
  <si>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</si>
  <si>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</si>
  <si>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</si>
  <si>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</si>
  <si>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</si>
  <si>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</si>
  <si>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</si>
  <si>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</si>
  <si>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</si>
  <si>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</si>
  <si>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</si>
  <si>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</si>
  <si>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</si>
  <si>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</si>
  <si>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</si>
  <si>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</si>
  <si>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</si>
  <si>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</si>
  <si>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</si>
  <si>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</si>
  <si>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</si>
  <si>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</si>
  <si>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</si>
  <si>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</si>
  <si>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</si>
  <si>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</si>
  <si>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</si>
  <si>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</si>
  <si>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</si>
  <si>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</si>
  <si>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</si>
  <si>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</si>
  <si>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</si>
  <si>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</si>
  <si>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</si>
  <si>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</si>
  <si>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</si>
  <si>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</si>
  <si>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</si>
  <si>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</si>
  <si>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</si>
  <si>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</si>
  <si>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</si>
  <si>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</si>
  <si>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</si>
  <si>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</si>
  <si>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</si>
  <si>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</si>
  <si>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</si>
  <si>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</si>
  <si>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</si>
  <si>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</si>
  <si>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</si>
  <si>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</si>
  <si>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</si>
  <si>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</si>
  <si>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</si>
  <si>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</si>
  <si>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</si>
  <si>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</si>
  <si>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</si>
  <si>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</si>
  <si>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</si>
  <si>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</si>
  <si>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</si>
  <si>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</si>
  <si>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</si>
  <si>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</si>
  <si>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</si>
  <si>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</si>
  <si>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</si>
  <si>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</si>
  <si>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</si>
  <si>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</si>
  <si>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</si>
  <si>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</si>
  <si>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</si>
  <si>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</si>
  <si>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</si>
  <si>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</si>
  <si>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</si>
  <si>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</si>
  <si>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</si>
  <si>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</si>
  <si>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</si>
  <si>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</si>
  <si>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</si>
  <si>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</si>
  <si>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</si>
  <si>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</si>
  <si>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</si>
  <si>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</si>
  <si>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</si>
  <si>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</si>
  <si>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</si>
  <si>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</si>
  <si>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</si>
  <si>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</si>
  <si>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</si>
  <si>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</si>
  <si>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</si>
  <si>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</si>
  <si>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</si>
  <si>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</si>
  <si>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</si>
  <si>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</si>
  <si>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</si>
  <si>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</si>
  <si>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</si>
  <si>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</si>
  <si>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</si>
  <si>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</si>
  <si>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</si>
  <si>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</si>
  <si>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</si>
  <si>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</si>
  <si>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</si>
  <si>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</si>
  <si>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</si>
  <si>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</si>
  <si>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</si>
  <si>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</si>
  <si>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</si>
  <si>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</si>
  <si>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</si>
  <si>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</si>
  <si>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</si>
  <si>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</si>
  <si>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</si>
  <si>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</si>
  <si>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</si>
  <si>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</si>
  <si>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</si>
  <si>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</si>
  <si>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</si>
  <si>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</si>
  <si>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</si>
  <si>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</si>
  <si>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</si>
  <si>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</si>
  <si>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</si>
  <si>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</si>
  <si>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</si>
  <si>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</si>
  <si>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</si>
  <si>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</si>
  <si>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</si>
  <si>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</si>
  <si>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</si>
  <si>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</si>
  <si>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</si>
  <si>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</si>
  <si>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</si>
  <si>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</si>
  <si>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</si>
  <si>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</si>
  <si>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</si>
  <si>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</si>
  <si>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</si>
  <si>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</si>
  <si>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</si>
  <si>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</si>
  <si>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</si>
  <si>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</si>
  <si>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</si>
  <si>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</si>
  <si>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</si>
  <si>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</si>
  <si>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</si>
  <si>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</si>
  <si>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</si>
  <si>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</si>
  <si>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</si>
  <si>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</si>
  <si>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</si>
  <si>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</si>
  <si>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</si>
  <si>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</si>
  <si>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</si>
  <si>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</si>
  <si>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</si>
  <si>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</si>
  <si>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</si>
  <si>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</si>
  <si>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</si>
  <si>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</si>
  <si>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</si>
  <si>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</si>
  <si>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</si>
  <si>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</si>
  <si>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</si>
  <si>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</si>
  <si>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</si>
  <si>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</si>
  <si>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</si>
  <si>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</si>
  <si>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</si>
  <si>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</si>
  <si>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</si>
  <si>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</si>
  <si>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</si>
  <si>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</si>
  <si>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</si>
  <si>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</si>
  <si>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</si>
  <si>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</si>
  <si>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</si>
  <si>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</si>
  <si>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</si>
  <si>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</si>
  <si>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</si>
  <si>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</si>
  <si>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</si>
  <si>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</si>
  <si>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</si>
  <si>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</si>
  <si>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</si>
  <si>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</si>
  <si>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</si>
  <si>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</si>
  <si>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</si>
  <si>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</si>
  <si>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</si>
  <si>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</si>
  <si>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</si>
  <si>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</si>
  <si>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</si>
  <si>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</si>
  <si>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</si>
  <si>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</si>
  <si>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</si>
  <si>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</si>
  <si>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</si>
  <si>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</si>
  <si>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</si>
  <si>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</si>
  <si>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</si>
  <si>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</si>
  <si>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</si>
  <si>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</si>
  <si>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</si>
  <si>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</si>
  <si>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</si>
  <si>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</si>
  <si>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</si>
  <si>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</si>
  <si>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</si>
  <si>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</si>
  <si>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</si>
  <si>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</si>
  <si>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</si>
  <si>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</si>
  <si>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</si>
  <si>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</si>
  <si>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</si>
  <si>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</si>
  <si>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</si>
  <si>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</si>
  <si>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</si>
  <si>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</si>
  <si>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</si>
  <si>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</si>
  <si>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</si>
  <si>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</si>
  <si>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</si>
  <si>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</si>
  <si>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</si>
  <si>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</si>
  <si>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</si>
  <si>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</si>
  <si>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</si>
  <si>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</si>
  <si>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</si>
  <si>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</si>
  <si>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</si>
  <si>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</si>
  <si>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</si>
  <si>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</si>
  <si>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</si>
  <si>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</si>
  <si>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</si>
  <si>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</si>
  <si>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</si>
  <si>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</si>
  <si>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</si>
  <si>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</si>
  <si>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</si>
  <si>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</si>
  <si>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</si>
  <si>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</si>
  <si>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</si>
  <si>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</si>
  <si>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</si>
  <si>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</si>
  <si>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</si>
  <si>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</si>
  <si>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</si>
  <si>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</si>
  <si>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</si>
  <si>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</si>
  <si>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</si>
  <si>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</si>
  <si>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</si>
  <si>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</si>
  <si>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</si>
  <si>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</si>
  <si>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</si>
  <si>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</si>
  <si>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</si>
  <si>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</si>
  <si>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</si>
  <si>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</si>
  <si>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</si>
  <si>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</si>
  <si>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</si>
  <si>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</si>
  <si>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</si>
  <si>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</si>
  <si>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</si>
  <si>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</si>
  <si>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</si>
  <si>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</si>
  <si>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</si>
  <si>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</si>
  <si>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</si>
  <si>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</si>
  <si>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</si>
  <si>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</si>
  <si>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</si>
  <si>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</si>
  <si>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</si>
  <si>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</si>
  <si>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</si>
  <si>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</si>
  <si>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</si>
  <si>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</si>
  <si>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</si>
  <si>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</si>
  <si>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</si>
  <si>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</si>
  <si>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</si>
  <si>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</si>
  <si>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</si>
  <si>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</si>
  <si>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</si>
  <si>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</si>
  <si>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</si>
  <si>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</si>
  <si>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</si>
  <si>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</si>
  <si>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</si>
  <si>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</si>
  <si>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</si>
  <si>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</si>
  <si>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</si>
  <si>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</si>
  <si>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</si>
  <si>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</si>
  <si>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</si>
  <si>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</si>
  <si>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</si>
  <si>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</si>
  <si>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</si>
  <si>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</si>
  <si>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</si>
  <si>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</si>
  <si>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</si>
  <si>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</si>
  <si>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</si>
  <si>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</si>
  <si>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</si>
  <si>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</si>
  <si>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</si>
  <si>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</si>
  <si>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</si>
  <si>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</si>
  <si>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</si>
  <si>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</si>
  <si>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</si>
  <si>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</si>
  <si>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</si>
  <si>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</si>
  <si>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</si>
  <si>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</si>
  <si>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</si>
  <si>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</si>
  <si>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</si>
  <si>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</si>
  <si>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</si>
  <si>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</si>
  <si>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</si>
  <si>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</si>
  <si>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</si>
  <si>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</si>
  <si>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</si>
  <si>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</si>
  <si>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</si>
  <si>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</si>
  <si>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</si>
  <si>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</si>
  <si>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</si>
  <si>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</si>
  <si>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</si>
  <si>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</si>
  <si>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</si>
  <si>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</si>
  <si>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</si>
  <si>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</si>
  <si>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</si>
  <si>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</si>
  <si>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</si>
  <si>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</si>
  <si>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</si>
  <si>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</si>
  <si>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</si>
  <si>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</si>
  <si>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</si>
  <si>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</si>
  <si>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</si>
  <si>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</si>
  <si>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</si>
  <si>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</si>
  <si>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</si>
  <si>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</si>
  <si>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</si>
  <si>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</si>
  <si>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</si>
  <si>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</si>
  <si>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</si>
  <si>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</si>
  <si>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</si>
  <si>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</si>
  <si>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</si>
  <si>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</si>
  <si>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</si>
  <si>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</si>
  <si>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</si>
  <si>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</si>
  <si>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</si>
  <si>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</si>
  <si>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</si>
  <si>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</si>
  <si>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</si>
  <si>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</si>
  <si>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</si>
  <si>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</si>
  <si>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</si>
  <si>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</si>
  <si>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</si>
  <si>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</si>
  <si>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</si>
  <si>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</si>
  <si>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</si>
  <si>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</si>
  <si>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</si>
  <si>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</si>
  <si>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</si>
  <si>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</si>
  <si>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</si>
  <si>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</si>
  <si>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</si>
  <si>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</si>
  <si>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</si>
  <si>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</si>
  <si>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</si>
  <si>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</si>
  <si>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</si>
  <si>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</si>
  <si>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</si>
  <si>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</si>
  <si>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</si>
  <si>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</si>
  <si>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</si>
  <si>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</si>
  <si>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</si>
  <si>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</si>
  <si>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</si>
  <si>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</si>
  <si>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</si>
  <si>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</si>
  <si>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</si>
  <si>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</si>
  <si>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</si>
  <si>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</si>
  <si>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</si>
  <si>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</si>
  <si>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</si>
  <si>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</si>
  <si>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</si>
  <si>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</si>
  <si>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</si>
  <si>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</si>
  <si>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</si>
  <si>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</si>
  <si>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</si>
  <si>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</si>
  <si>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</si>
  <si>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</si>
  <si>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</si>
  <si>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</si>
  <si>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</si>
  <si>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</si>
  <si>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</si>
  <si>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</si>
  <si>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</si>
  <si>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</si>
  <si>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</si>
  <si>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</si>
  <si>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</si>
  <si>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</si>
  <si>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</si>
  <si>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</si>
  <si>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</si>
  <si>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</si>
  <si>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</si>
  <si>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</si>
  <si>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</si>
  <si>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</si>
  <si>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</si>
  <si>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</si>
  <si>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</si>
  <si>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</si>
  <si>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</si>
  <si>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</si>
  <si>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</si>
  <si>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</si>
  <si>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</si>
  <si>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</si>
  <si>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</si>
  <si>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</si>
  <si>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</si>
  <si>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</si>
  <si>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</si>
  <si>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</si>
  <si>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</si>
  <si>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</si>
  <si>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</si>
  <si>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</si>
  <si>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</si>
  <si>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</si>
  <si>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</si>
  <si>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</si>
  <si>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</si>
  <si>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</si>
  <si>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</si>
  <si>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</si>
  <si>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</si>
  <si>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</si>
  <si>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</si>
  <si>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</si>
  <si>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</si>
  <si>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</si>
  <si>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</si>
  <si>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</si>
  <si>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</si>
  <si>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</si>
  <si>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</si>
  <si>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</si>
  <si>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</si>
  <si>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</si>
  <si>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</si>
  <si>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</si>
  <si>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</si>
  <si>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</si>
  <si>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</si>
  <si>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</si>
  <si>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</si>
  <si>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</si>
  <si>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</si>
  <si>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</si>
  <si>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</si>
  <si>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</si>
  <si>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</si>
  <si>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</si>
  <si>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</si>
  <si>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</si>
  <si>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</si>
  <si>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</si>
  <si>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</si>
  <si>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</si>
  <si>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</si>
  <si>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</si>
  <si>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</si>
  <si>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</si>
  <si>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</si>
  <si>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</si>
  <si>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</si>
  <si>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</si>
  <si>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</si>
  <si>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</si>
  <si>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</si>
  <si>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</si>
  <si>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</si>
  <si>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</si>
  <si>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</si>
  <si>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</si>
  <si>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</si>
  <si>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</si>
  <si>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</si>
  <si>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</si>
  <si>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</si>
  <si>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</si>
  <si>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</si>
  <si>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</si>
  <si>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</si>
  <si>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</si>
  <si>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</si>
  <si>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</si>
  <si>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</si>
  <si>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</si>
  <si>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</si>
  <si>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</si>
  <si>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</si>
  <si>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</si>
  <si>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</si>
  <si>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</si>
  <si>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</si>
  <si>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</si>
  <si>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</si>
  <si>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</si>
  <si>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</si>
  <si>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</si>
  <si>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</si>
  <si>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</si>
  <si>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</si>
  <si>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</si>
  <si>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</si>
  <si>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</si>
  <si>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</si>
  <si>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</si>
  <si>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</si>
  <si>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</si>
  <si>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</si>
  <si>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</si>
  <si>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</si>
  <si>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</si>
  <si>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</si>
  <si>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</si>
  <si>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</si>
  <si>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</si>
  <si>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</si>
  <si>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</si>
  <si>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</si>
  <si>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</si>
  <si>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</si>
  <si>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</si>
  <si>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</si>
  <si>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</si>
  <si>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</si>
  <si>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</si>
  <si>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</si>
  <si>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</si>
  <si>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</si>
  <si>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</si>
  <si>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</si>
  <si>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</si>
  <si>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</si>
  <si>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</si>
  <si>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</si>
  <si>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</si>
  <si>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</si>
  <si>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</si>
  <si>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</si>
  <si>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</si>
  <si>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</si>
  <si>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</si>
  <si>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</si>
  <si>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</si>
  <si>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</si>
  <si>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</si>
  <si>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</si>
  <si>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</si>
  <si>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</si>
  <si>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</si>
  <si>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</si>
  <si>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</si>
  <si>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</si>
  <si>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</si>
  <si>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</si>
  <si>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</si>
  <si>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</si>
  <si>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</si>
  <si>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</si>
  <si>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</si>
  <si>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</si>
  <si>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</si>
  <si>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</si>
  <si>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</si>
  <si>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</si>
  <si>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</si>
  <si>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</si>
  <si>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</si>
  <si>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</si>
  <si>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</si>
  <si>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</si>
  <si>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</si>
  <si>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</si>
  <si>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</si>
  <si>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</si>
  <si>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</si>
  <si>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</si>
  <si>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</si>
  <si>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</si>
  <si>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</si>
  <si>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</si>
  <si>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</si>
  <si>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</si>
  <si>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</si>
  <si>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</si>
  <si>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</si>
  <si>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</si>
  <si>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</si>
  <si>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</si>
  <si>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</si>
  <si>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</si>
  <si>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</si>
  <si>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</si>
  <si>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</si>
  <si>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</si>
  <si>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</si>
  <si>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</si>
  <si>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</si>
  <si>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</si>
  <si>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</si>
  <si>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</si>
  <si>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</si>
  <si>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</si>
  <si>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</si>
  <si>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</si>
  <si>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</si>
  <si>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</si>
  <si>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</si>
  <si>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</si>
  <si>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</si>
  <si>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</si>
  <si>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</si>
  <si>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</si>
  <si>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</si>
  <si>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</si>
  <si>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</si>
  <si>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</si>
  <si>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</si>
  <si>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</si>
  <si>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</si>
  <si>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</si>
  <si>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</si>
  <si>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</si>
  <si>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</si>
  <si>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</si>
  <si>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</si>
  <si>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</si>
  <si>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</si>
  <si>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</si>
  <si>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</si>
  <si>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</si>
  <si>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</si>
  <si>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</si>
  <si>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</si>
  <si>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</si>
  <si>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</si>
  <si>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</si>
  <si>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</si>
  <si>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</si>
  <si>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</si>
  <si>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</si>
  <si>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</si>
  <si>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</si>
  <si>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</si>
  <si>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</si>
  <si>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</si>
  <si>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</si>
  <si>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</si>
  <si>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</si>
  <si>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</si>
  <si>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</si>
  <si>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</si>
  <si>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</si>
  <si>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</si>
  <si>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</si>
  <si>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</si>
  <si>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</si>
  <si>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</si>
  <si>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</si>
  <si>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</si>
  <si>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</si>
  <si>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</si>
  <si>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</si>
  <si>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</si>
  <si>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</si>
  <si>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</si>
  <si>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</si>
  <si>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</si>
  <si>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</si>
  <si>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</si>
  <si>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</si>
  <si>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</si>
  <si>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</si>
  <si>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</si>
  <si>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</si>
  <si>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</si>
  <si>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</si>
  <si>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</si>
  <si>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</si>
  <si>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</si>
  <si>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</si>
  <si>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</si>
  <si>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</si>
  <si>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</si>
  <si>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</si>
  <si>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</si>
  <si>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</si>
  <si>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</si>
  <si>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</si>
  <si>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</si>
  <si>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</si>
  <si>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</si>
  <si>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</si>
  <si>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</si>
  <si>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</si>
  <si>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</si>
  <si>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</si>
  <si>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</si>
  <si>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</si>
  <si>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</si>
  <si>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</si>
  <si>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</si>
  <si>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</si>
  <si>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</si>
  <si>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</si>
  <si>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</si>
  <si>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</si>
  <si>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</si>
  <si>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</si>
  <si>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</si>
  <si>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</si>
  <si>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</si>
  <si>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</si>
  <si>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</si>
  <si>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</si>
  <si>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</si>
  <si>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</si>
  <si>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</si>
  <si>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</si>
  <si>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</si>
  <si>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</si>
  <si>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</si>
  <si>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</si>
  <si>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</si>
  <si>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</si>
  <si>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</si>
  <si>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</si>
  <si>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</si>
  <si>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</si>
  <si>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</si>
  <si>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</si>
  <si>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</si>
  <si>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</si>
  <si>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</si>
  <si>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</si>
  <si>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</si>
  <si>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</si>
  <si>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</si>
  <si>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</si>
  <si>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</si>
  <si>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</si>
  <si>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</si>
  <si>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</si>
  <si>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</si>
  <si>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</si>
  <si>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</si>
  <si>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</si>
  <si>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</si>
  <si>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</si>
  <si>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</si>
  <si>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</si>
  <si>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</si>
  <si>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</si>
  <si>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</si>
  <si>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</si>
  <si>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</si>
  <si>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</si>
  <si>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</si>
  <si>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</si>
  <si>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</si>
  <si>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</si>
  <si>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</si>
  <si>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</si>
  <si>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</si>
  <si>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</si>
  <si>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</si>
  <si>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</si>
  <si>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</si>
  <si>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</si>
  <si>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</si>
  <si>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</si>
  <si>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</si>
  <si>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</si>
  <si>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</si>
  <si>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</si>
  <si>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</si>
  <si>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</si>
  <si>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</si>
  <si>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</si>
  <si>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</si>
  <si>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</si>
  <si>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</si>
  <si>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</si>
  <si>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</si>
  <si>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</si>
  <si>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</si>
  <si>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</si>
  <si>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</si>
  <si>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</si>
  <si>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</si>
  <si>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</si>
  <si>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</si>
  <si>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</si>
  <si>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</si>
  <si>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</si>
  <si>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</si>
  <si>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</si>
  <si>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</si>
  <si>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</si>
  <si>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</si>
  <si>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</si>
  <si>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</si>
  <si>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</si>
  <si>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</si>
  <si>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</si>
  <si>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</si>
  <si>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</si>
  <si>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</si>
  <si>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</si>
  <si>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</si>
  <si>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</si>
  <si>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</si>
  <si>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</si>
  <si>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</si>
  <si>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</si>
  <si>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</si>
  <si>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</si>
  <si>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</si>
  <si>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</si>
  <si>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</si>
  <si>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</si>
  <si>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</si>
  <si>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</si>
  <si>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</si>
  <si>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</si>
  <si>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</si>
  <si>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</si>
  <si>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</si>
  <si>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</si>
  <si>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</si>
  <si>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</si>
  <si>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</si>
  <si>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</si>
  <si>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</si>
  <si>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</si>
  <si>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</si>
  <si>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</si>
  <si>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</si>
  <si>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</si>
  <si>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</si>
  <si>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</si>
  <si>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</si>
  <si>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</si>
  <si>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</si>
  <si>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</si>
  <si>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</si>
  <si>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</si>
  <si>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</si>
  <si>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</si>
  <si>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</si>
  <si>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</si>
  <si>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</si>
  <si>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</si>
  <si>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</si>
  <si>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</si>
  <si>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</si>
  <si>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</si>
  <si>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</si>
  <si>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</si>
  <si>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</si>
  <si>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</si>
  <si>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</si>
  <si>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</si>
  <si>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</si>
  <si>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</si>
  <si>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</si>
  <si>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</si>
  <si>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</si>
  <si>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</si>
  <si>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</si>
  <si>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</si>
  <si>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</si>
  <si>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</si>
  <si>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</si>
  <si>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</si>
  <si>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</si>
  <si>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</si>
  <si>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</si>
  <si>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</si>
  <si>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</si>
  <si>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</si>
  <si>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</si>
  <si>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</si>
  <si>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</si>
  <si>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</si>
  <si>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</si>
  <si>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</si>
  <si>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</si>
  <si>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</si>
  <si>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</si>
  <si>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</si>
  <si>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</si>
  <si>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</si>
  <si>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</si>
  <si>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</si>
  <si>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</si>
  <si>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</si>
  <si>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</si>
  <si>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</si>
  <si>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</si>
  <si>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</si>
  <si>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</si>
  <si>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</si>
  <si>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</si>
  <si>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</si>
  <si>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</si>
  <si>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</si>
  <si>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</si>
  <si>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</si>
  <si>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</si>
  <si>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</si>
  <si>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</si>
  <si>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</si>
  <si>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</si>
  <si>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</si>
  <si>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</si>
  <si>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</si>
  <si>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</si>
  <si>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</si>
  <si>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</si>
  <si>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</si>
  <si>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</si>
  <si>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</si>
  <si>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</si>
  <si>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</si>
  <si>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</si>
  <si>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</si>
  <si>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</si>
  <si>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</si>
  <si>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</si>
  <si>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</si>
  <si>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</si>
  <si>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</si>
  <si>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</si>
  <si>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</si>
  <si>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</si>
  <si>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</si>
  <si>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</si>
  <si>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</si>
  <si>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</si>
  <si>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</si>
  <si>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</si>
  <si>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</si>
  <si>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</si>
  <si>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</si>
  <si>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</si>
  <si>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</si>
  <si>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</si>
  <si>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</si>
  <si>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</si>
  <si>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</si>
  <si>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</si>
  <si>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</si>
  <si>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</si>
  <si>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</si>
  <si>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</si>
  <si>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</si>
  <si>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</si>
  <si>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</si>
  <si>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</si>
  <si>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</si>
  <si>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</si>
  <si>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</si>
  <si>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</si>
  <si>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</si>
  <si>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</si>
  <si>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</si>
  <si>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</si>
  <si>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</si>
  <si>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</si>
  <si>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</si>
  <si>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</si>
  <si>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</si>
  <si>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</si>
  <si>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</si>
  <si>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</si>
  <si>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</si>
  <si>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</si>
  <si>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</si>
  <si>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</si>
  <si>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</si>
  <si>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</si>
  <si>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</si>
  <si>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</si>
  <si>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</si>
  <si>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</si>
  <si>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</si>
  <si>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</si>
  <si>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</si>
  <si>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</si>
  <si>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</si>
  <si>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</si>
  <si>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</si>
  <si>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</si>
  <si>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</si>
  <si>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</si>
  <si>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</si>
  <si>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</si>
  <si>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</si>
  <si>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</si>
  <si>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</si>
  <si>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</si>
  <si>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</si>
  <si>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</si>
  <si>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</si>
  <si>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</si>
  <si>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</si>
  <si>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</si>
  <si>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</si>
  <si>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</si>
  <si>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</si>
  <si>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</si>
  <si>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</si>
  <si>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</si>
  <si>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</si>
  <si>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</si>
  <si>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</si>
  <si>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</si>
  <si>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</si>
  <si>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</si>
  <si>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</si>
  <si>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</si>
  <si>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</si>
  <si>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</si>
  <si>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</si>
  <si>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</si>
  <si>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</si>
  <si>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</si>
  <si>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</si>
  <si>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</si>
  <si>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</si>
  <si>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</si>
  <si>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</si>
  <si>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</si>
  <si>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</si>
  <si>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</si>
  <si>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</si>
  <si>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</si>
  <si>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</si>
  <si>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</si>
  <si>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</si>
  <si>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</si>
  <si>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</si>
  <si>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</si>
  <si>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</si>
  <si>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</si>
  <si>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</si>
  <si>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</si>
  <si>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</si>
  <si>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</si>
  <si>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</si>
  <si>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</si>
  <si>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</si>
  <si>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</si>
  <si>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</si>
  <si>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</si>
  <si>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</si>
  <si>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</si>
  <si>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</si>
  <si>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</si>
  <si>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</si>
  <si>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</si>
  <si>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</si>
  <si>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</si>
  <si>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</si>
  <si>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</si>
  <si>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</si>
  <si>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</si>
  <si>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</si>
  <si>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</si>
  <si>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</si>
  <si>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</si>
  <si>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</si>
  <si>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</si>
  <si>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</si>
  <si>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</si>
  <si>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</si>
  <si>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</si>
  <si>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</si>
  <si>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</si>
  <si>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</si>
  <si>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</si>
  <si>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</si>
  <si>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</si>
  <si>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</si>
  <si>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</si>
  <si>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</si>
  <si>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</si>
  <si>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</si>
  <si>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</si>
  <si>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</si>
  <si>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</si>
  <si>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</si>
  <si>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</si>
  <si>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</si>
  <si>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</si>
  <si>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</si>
  <si>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</si>
  <si>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</si>
  <si>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</si>
  <si>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</si>
  <si>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</si>
  <si>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</si>
  <si>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</si>
  <si>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</si>
  <si>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</si>
  <si>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</si>
  <si>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</si>
  <si>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</si>
  <si>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</si>
  <si>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</si>
  <si>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</si>
  <si>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</si>
  <si>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</si>
  <si>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</si>
  <si>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</si>
  <si>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</si>
  <si>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</si>
  <si>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</si>
  <si>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</si>
  <si>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</si>
  <si>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</si>
  <si>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</si>
  <si>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</si>
  <si>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</si>
  <si>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</si>
  <si>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</si>
  <si>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</si>
  <si>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</si>
  <si>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</si>
  <si>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</si>
  <si>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</si>
  <si>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</si>
  <si>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</si>
  <si>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</si>
  <si>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</si>
  <si>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</si>
  <si>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</si>
  <si>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</si>
  <si>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</si>
  <si>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</si>
  <si>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</si>
  <si>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</si>
  <si>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</si>
  <si>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</si>
  <si>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</si>
  <si>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</si>
  <si>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</si>
  <si>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</si>
  <si>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</si>
  <si>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</si>
  <si>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</si>
  <si>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</si>
  <si>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</si>
  <si>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</si>
  <si>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</si>
  <si>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</si>
  <si>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</si>
  <si>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</si>
  <si>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</si>
  <si>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</si>
  <si>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</si>
  <si>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</si>
  <si>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</si>
  <si>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</si>
  <si>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</si>
  <si>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</si>
  <si>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</si>
  <si>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</si>
  <si>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</si>
  <si>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</si>
  <si>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</si>
  <si>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</si>
  <si>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</si>
  <si>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</si>
  <si>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</si>
  <si>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</si>
  <si>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</si>
  <si>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</si>
  <si>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</si>
  <si>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</si>
  <si>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</si>
  <si>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</si>
  <si>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</si>
  <si>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</si>
  <si>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</si>
  <si>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</si>
  <si>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</si>
  <si>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</si>
  <si>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</si>
  <si>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</si>
  <si>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</si>
  <si>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</si>
  <si>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</si>
  <si>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</si>
  <si>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</si>
  <si>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</si>
  <si>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</si>
  <si>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</si>
  <si>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</si>
  <si>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</si>
  <si>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</si>
  <si>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</si>
  <si>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</si>
  <si>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</si>
  <si>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</si>
  <si>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</si>
  <si>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</si>
  <si>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</si>
  <si>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</si>
  <si>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</si>
  <si>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</si>
  <si>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</si>
  <si>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</si>
  <si>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</si>
  <si>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</si>
  <si>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</si>
  <si>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</si>
  <si>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</si>
  <si>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</si>
  <si>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</si>
  <si>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</si>
  <si>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</si>
  <si>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</si>
  <si>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</si>
  <si>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</si>
  <si>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</si>
  <si>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</si>
  <si>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</si>
  <si>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</si>
  <si>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</si>
  <si>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</si>
  <si>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</si>
  <si>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</si>
  <si>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</si>
  <si>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</si>
  <si>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</si>
  <si>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</si>
  <si>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</si>
  <si>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</si>
  <si>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</si>
  <si>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</si>
  <si>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</si>
  <si>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</si>
  <si>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</si>
  <si>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</si>
  <si>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</si>
  <si>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</si>
  <si>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</si>
  <si>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</si>
  <si>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</si>
  <si>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</si>
  <si>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</si>
  <si>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</si>
  <si>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</si>
  <si>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</si>
  <si>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</si>
  <si>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</si>
  <si>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</si>
  <si>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</si>
  <si>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</si>
  <si>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</si>
  <si>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</si>
  <si>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</si>
  <si>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</si>
  <si>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</si>
  <si>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</si>
  <si>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</si>
  <si>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</si>
  <si>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</si>
  <si>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</si>
  <si>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</si>
  <si>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</si>
  <si>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</si>
  <si>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</si>
  <si>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</si>
  <si>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</si>
  <si>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</si>
  <si>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</si>
  <si>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</si>
  <si>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</si>
  <si>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</si>
  <si>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</si>
  <si>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</si>
  <si>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</si>
  <si>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</si>
  <si>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</si>
  <si>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</si>
  <si>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</si>
  <si>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</si>
  <si>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</si>
  <si>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</si>
  <si>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</si>
  <si>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</si>
  <si>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</si>
  <si>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</si>
  <si>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</si>
  <si>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</si>
  <si>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</si>
  <si>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</si>
  <si>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</si>
  <si>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</si>
  <si>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</si>
  <si>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</si>
  <si>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</si>
  <si>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</si>
  <si>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</si>
  <si>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</si>
  <si>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</si>
  <si>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</si>
  <si>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</si>
  <si>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</si>
  <si>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</si>
  <si>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</si>
  <si>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</si>
  <si>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</si>
  <si>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</si>
  <si>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</si>
  <si>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</si>
  <si>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</si>
  <si>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</si>
  <si>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</si>
  <si>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</si>
  <si>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</si>
  <si>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</si>
  <si>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</si>
  <si>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</si>
  <si>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</si>
  <si>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</si>
  <si>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</si>
  <si>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</si>
  <si>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</si>
  <si>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</si>
  <si>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</si>
  <si>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</si>
  <si>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</si>
  <si>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</si>
  <si>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</si>
  <si>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</si>
  <si>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</si>
  <si>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</si>
  <si>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</si>
  <si>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</si>
  <si>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</si>
  <si>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</si>
  <si>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</si>
  <si>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</si>
  <si>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</si>
  <si>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</si>
  <si>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</si>
  <si>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</si>
  <si>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</si>
  <si>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</si>
  <si>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</si>
  <si>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</si>
  <si>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</si>
  <si>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</si>
  <si>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</si>
  <si>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</si>
  <si>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</si>
  <si>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</si>
  <si>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</si>
  <si>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</si>
  <si>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</si>
  <si>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</si>
  <si>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</si>
  <si>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</si>
  <si>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</si>
  <si>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</si>
  <si>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</si>
  <si>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</si>
  <si>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</si>
  <si>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</si>
  <si>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</si>
  <si>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</si>
  <si>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</si>
  <si>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</si>
  <si>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</si>
  <si>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</si>
  <si>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</si>
  <si>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</si>
  <si>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</si>
  <si>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</si>
  <si>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</si>
  <si>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</si>
  <si>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</si>
  <si>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</si>
  <si>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</si>
  <si>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</si>
  <si>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</si>
  <si>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</si>
  <si>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</si>
  <si>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</si>
  <si>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</si>
  <si>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</si>
  <si>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</si>
  <si>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</si>
  <si>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</si>
  <si>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</si>
  <si>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</si>
  <si>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</si>
  <si>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</si>
  <si>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</si>
  <si>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</si>
  <si>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</si>
  <si>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</si>
  <si>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</si>
  <si>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</si>
  <si>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</si>
  <si>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</si>
  <si>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</si>
  <si>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</si>
  <si>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</si>
  <si>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</si>
  <si>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</si>
  <si>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</si>
  <si>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</si>
  <si>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</si>
  <si>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</si>
  <si>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</si>
  <si>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</si>
  <si>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</si>
  <si>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</si>
  <si>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</si>
  <si>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</si>
  <si>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</si>
  <si>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</si>
  <si>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</si>
  <si>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</si>
  <si>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</si>
  <si>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</si>
  <si>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</si>
  <si>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</si>
  <si>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</si>
  <si>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</si>
  <si>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</si>
  <si>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</si>
  <si>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</si>
  <si>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</si>
  <si>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</si>
  <si>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</si>
  <si>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</si>
  <si>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</si>
  <si>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</si>
  <si>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</si>
  <si>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</si>
  <si>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</si>
  <si>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</si>
  <si>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</si>
  <si>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</si>
  <si>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</si>
  <si>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</si>
  <si>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</si>
  <si>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</si>
  <si>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</si>
  <si>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</si>
  <si>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</si>
  <si>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</si>
  <si>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</si>
  <si>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</si>
  <si>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</si>
  <si>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</si>
  <si>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</si>
  <si>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</si>
  <si>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</si>
  <si>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</si>
  <si>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</si>
  <si>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</si>
  <si>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</si>
  <si>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</si>
  <si>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</si>
  <si>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</si>
  <si>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</si>
  <si>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</si>
  <si>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</si>
  <si>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</si>
  <si>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</si>
  <si>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</si>
  <si>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</si>
  <si>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</si>
  <si>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</si>
  <si>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</si>
  <si>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</si>
  <si>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</si>
  <si>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</si>
  <si>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</si>
  <si>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</si>
  <si>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</si>
  <si>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</si>
  <si>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</si>
  <si>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</si>
  <si>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</si>
  <si>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</si>
  <si>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</si>
  <si>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</si>
  <si>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</si>
  <si>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</si>
  <si>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</si>
  <si>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</si>
  <si>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</si>
  <si>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</si>
  <si>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</si>
  <si>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</si>
  <si>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</si>
  <si>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</si>
  <si>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</si>
  <si>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</si>
  <si>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</si>
  <si>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</si>
  <si>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</si>
  <si>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</si>
  <si>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</si>
  <si>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</si>
  <si>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</si>
  <si>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</si>
  <si>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</si>
  <si>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</si>
  <si>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</si>
  <si>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</si>
  <si>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</si>
  <si>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</si>
  <si>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</si>
  <si>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</si>
  <si>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</si>
  <si>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</si>
  <si>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</si>
  <si>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</si>
  <si>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</si>
  <si>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</si>
  <si>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</si>
  <si>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</si>
  <si>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</si>
  <si>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</si>
  <si>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</si>
  <si>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</si>
  <si>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</si>
  <si>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</si>
  <si>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</si>
  <si>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</si>
  <si>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</si>
  <si>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</si>
  <si>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</si>
  <si>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</si>
  <si>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</si>
  <si>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</si>
  <si>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</si>
  <si>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</si>
  <si>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</si>
  <si>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</si>
  <si>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</si>
  <si>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</si>
  <si>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</si>
  <si>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</si>
  <si>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</si>
  <si>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</si>
  <si>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</si>
  <si>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</si>
  <si>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</si>
  <si>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</si>
  <si>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</si>
  <si>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</si>
  <si>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</si>
  <si>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</si>
  <si>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</si>
  <si>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</si>
  <si>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</si>
  <si>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</si>
  <si>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</si>
  <si>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</si>
  <si>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</si>
  <si>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</si>
  <si>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</si>
  <si>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</si>
  <si>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</si>
  <si>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</si>
  <si>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</si>
  <si>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</si>
  <si>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</si>
  <si>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</si>
  <si>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</si>
  <si>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</si>
  <si>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</si>
  <si>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</si>
  <si>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</si>
  <si>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</si>
  <si>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</si>
  <si>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</si>
  <si>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</si>
  <si>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</si>
  <si>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</si>
  <si>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</si>
  <si>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</si>
  <si>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</si>
  <si>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</si>
  <si>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</si>
  <si>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</si>
  <si>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</si>
  <si>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</si>
  <si>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</si>
  <si>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</si>
  <si>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</si>
  <si>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</si>
  <si>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</si>
  <si>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</si>
  <si>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</si>
  <si>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</si>
  <si>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</si>
  <si>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</si>
  <si>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</si>
  <si>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</si>
  <si>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</si>
  <si>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</si>
  <si>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</si>
  <si>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</si>
  <si>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</si>
  <si>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</si>
  <si>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</si>
  <si>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</si>
  <si>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</si>
  <si>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</si>
  <si>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</si>
  <si>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</si>
  <si>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</si>
  <si>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</si>
  <si>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</si>
  <si>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</si>
  <si>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</si>
  <si>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</si>
  <si>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</si>
  <si>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</si>
  <si>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</si>
  <si>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</si>
  <si>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</si>
  <si>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</si>
  <si>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</si>
  <si>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</si>
  <si>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</si>
  <si>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</si>
  <si>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</si>
  <si>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</si>
  <si>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</si>
  <si>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</si>
  <si>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</si>
  <si>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</si>
  <si>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</si>
  <si>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</si>
  <si>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</si>
  <si>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</si>
  <si>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</si>
  <si>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</si>
  <si>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</si>
  <si>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</si>
  <si>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</si>
  <si>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</si>
  <si>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</si>
  <si>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</si>
  <si>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</si>
  <si>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</si>
  <si>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</si>
  <si>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</si>
  <si>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</si>
  <si>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</si>
  <si>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</si>
  <si>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</si>
  <si>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</si>
  <si>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</si>
  <si>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</si>
  <si>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</si>
  <si>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</si>
  <si>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</si>
  <si>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</si>
  <si>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</si>
  <si>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</si>
  <si>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</si>
  <si>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</si>
  <si>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</si>
  <si>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</si>
  <si>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</si>
  <si>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</si>
  <si>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</si>
  <si>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</si>
  <si>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</si>
  <si>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</si>
  <si>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</si>
  <si>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</si>
  <si>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</si>
  <si>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</si>
  <si>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</si>
  <si>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</si>
  <si>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</si>
  <si>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</si>
  <si>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</si>
  <si>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</si>
  <si>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</si>
  <si>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</si>
  <si>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</si>
  <si>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</si>
  <si>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</si>
  <si>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</si>
  <si>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</si>
  <si>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</si>
  <si>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</si>
  <si>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</si>
  <si>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</si>
  <si>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</si>
  <si>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</si>
  <si>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</si>
  <si>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</si>
  <si>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</si>
  <si>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</si>
  <si>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</si>
  <si>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</si>
  <si>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</si>
  <si>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</si>
  <si>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</si>
  <si>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</si>
  <si>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</si>
  <si>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</si>
  <si>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</si>
  <si>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</si>
  <si>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</si>
  <si>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</si>
  <si>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</si>
  <si>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</si>
  <si>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</si>
  <si>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</si>
  <si>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</si>
  <si>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</si>
  <si>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</si>
  <si>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</si>
  <si>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</si>
  <si>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</si>
  <si>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</si>
  <si>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</si>
  <si>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</si>
  <si>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</si>
  <si>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</si>
  <si>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</si>
  <si>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</si>
  <si>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</si>
  <si>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</si>
  <si>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</si>
  <si>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</si>
  <si>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</si>
  <si>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</si>
  <si>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</si>
  <si>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</si>
  <si>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</si>
  <si>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</si>
  <si>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</si>
  <si>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</si>
  <si>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</si>
  <si>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</si>
  <si>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</si>
  <si>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</si>
  <si>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</si>
  <si>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</si>
  <si>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</si>
  <si>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</si>
  <si>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</si>
  <si>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</si>
  <si>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</si>
  <si>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</si>
  <si>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</si>
  <si>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</si>
  <si>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</si>
  <si>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</si>
  <si>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</si>
  <si>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</si>
  <si>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</si>
  <si>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</si>
  <si>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</si>
  <si>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</si>
  <si>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</si>
  <si>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</si>
  <si>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</si>
  <si>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</si>
  <si>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</si>
  <si>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</si>
  <si>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</si>
  <si>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</si>
  <si>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</si>
  <si>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</si>
  <si>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</si>
  <si>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</si>
  <si>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</si>
  <si>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</si>
  <si>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</si>
  <si>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</si>
  <si>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</si>
  <si>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</si>
  <si>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</si>
  <si>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</si>
  <si>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</si>
  <si>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</si>
  <si>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</si>
  <si>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</si>
  <si>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</si>
  <si>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</si>
  <si>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</si>
  <si>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</si>
  <si>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</si>
  <si>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</si>
  <si>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</si>
  <si>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</si>
  <si>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</si>
  <si>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</si>
  <si>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</si>
  <si>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</si>
  <si>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</si>
  <si>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</si>
  <si>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</si>
  <si>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</si>
  <si>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</si>
  <si>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</si>
  <si>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</si>
  <si>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</si>
  <si>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</si>
  <si>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</si>
  <si>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</si>
  <si>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</si>
  <si>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</si>
  <si>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</si>
  <si>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</si>
  <si>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</si>
  <si>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</si>
  <si>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</si>
  <si>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</si>
  <si>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</si>
  <si>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</si>
  <si>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</si>
  <si>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</si>
  <si>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</si>
  <si>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</si>
  <si>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</si>
  <si>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</si>
  <si>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</si>
  <si>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</si>
  <si>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</si>
  <si>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</si>
  <si>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</si>
  <si>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</si>
  <si>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</si>
  <si>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</si>
  <si>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</si>
  <si>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</si>
  <si>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</si>
  <si>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</si>
  <si>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</si>
  <si>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</si>
  <si>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</si>
  <si>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</si>
  <si>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</si>
  <si>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</si>
  <si>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</si>
  <si>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</si>
  <si>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</si>
  <si>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</si>
  <si>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</si>
  <si>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</si>
  <si>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</si>
  <si>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</si>
  <si>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</si>
  <si>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</si>
  <si>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</si>
  <si>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</si>
  <si>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</si>
  <si>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</si>
  <si>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</si>
  <si>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</si>
  <si>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</si>
  <si>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</si>
  <si>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</si>
  <si>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</si>
  <si>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</si>
  <si>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</si>
  <si>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</si>
  <si>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</si>
  <si>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</si>
  <si>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</si>
  <si>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</si>
  <si>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</si>
  <si>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</si>
  <si>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</si>
  <si>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</si>
  <si>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</si>
  <si>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</si>
  <si>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</si>
  <si>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</si>
  <si>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</si>
  <si>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</si>
  <si>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</si>
  <si>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</si>
  <si>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</si>
  <si>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</si>
  <si>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</si>
  <si>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</si>
  <si>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</si>
  <si>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</si>
  <si>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</si>
  <si>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</si>
  <si>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</si>
  <si>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</si>
  <si>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</si>
  <si>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</si>
  <si>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</si>
  <si>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</si>
  <si>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</si>
  <si>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</si>
  <si>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</si>
  <si>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</si>
  <si>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</si>
  <si>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</si>
  <si>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</si>
  <si>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</si>
  <si>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</si>
  <si>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</si>
  <si>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</si>
  <si>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</si>
  <si>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</si>
  <si>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</si>
  <si>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</si>
  <si>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</si>
  <si>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</si>
  <si>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</si>
  <si>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</si>
  <si>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</si>
  <si>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</si>
  <si>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</si>
  <si>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</si>
  <si>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</si>
  <si>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</si>
  <si>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</si>
  <si>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</si>
  <si>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</si>
  <si>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</si>
  <si>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</si>
  <si>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</si>
  <si>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</si>
  <si>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</si>
  <si>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</si>
  <si>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</si>
  <si>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</si>
  <si>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</si>
  <si>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</si>
  <si>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</si>
  <si>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</si>
  <si>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</si>
  <si>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</si>
  <si>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</si>
  <si>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</si>
  <si>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</si>
  <si>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</si>
  <si>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</si>
  <si>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</si>
  <si>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</si>
  <si>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</si>
  <si>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</si>
  <si>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</si>
  <si>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</si>
  <si>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</si>
  <si>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</si>
  <si>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</si>
  <si>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</si>
  <si>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</si>
  <si>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</si>
  <si>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</si>
  <si>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</si>
  <si>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</si>
  <si>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</si>
  <si>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</si>
  <si>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</si>
  <si>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</si>
  <si>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</si>
  <si>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</si>
  <si>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</si>
  <si>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</si>
  <si>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</si>
  <si>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</si>
  <si>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</si>
  <si>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</si>
  <si>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</si>
  <si>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</si>
  <si>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</si>
  <si>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</si>
  <si>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</si>
  <si>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</si>
  <si>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</si>
  <si>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</si>
  <si>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</si>
  <si>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</si>
  <si>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</si>
  <si>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</si>
  <si>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</si>
  <si>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</si>
  <si>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</si>
  <si>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</si>
  <si>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</si>
  <si>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</si>
  <si>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</si>
  <si>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</si>
  <si>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</si>
  <si>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</si>
  <si>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</si>
  <si>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</si>
  <si>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</si>
  <si>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</si>
  <si>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</si>
  <si>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</si>
  <si>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</si>
  <si>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</si>
  <si>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</si>
  <si>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</si>
  <si>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</si>
  <si>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</si>
  <si>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</si>
  <si>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</si>
  <si>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</si>
  <si>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</si>
  <si>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</si>
  <si>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</si>
  <si>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</si>
  <si>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</si>
  <si>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</si>
  <si>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</si>
  <si>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</si>
  <si>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</si>
  <si>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</si>
  <si>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</si>
  <si>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</si>
  <si>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</si>
  <si>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</si>
  <si>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</si>
  <si>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</si>
  <si>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</si>
  <si>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</si>
  <si>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</si>
  <si>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</si>
  <si>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</si>
  <si>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</si>
  <si>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</si>
  <si>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</si>
  <si>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</si>
  <si>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</si>
  <si>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</si>
  <si>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</si>
  <si>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</si>
  <si>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</si>
  <si>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</si>
  <si>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</si>
  <si>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</si>
  <si>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</si>
  <si>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</si>
  <si>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</si>
  <si>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</si>
  <si>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</si>
  <si>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</si>
  <si>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</si>
  <si>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</si>
  <si>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</si>
  <si>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</si>
  <si>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</si>
  <si>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</si>
  <si>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</si>
  <si>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</si>
  <si>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</si>
  <si>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</si>
  <si>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</si>
  <si>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</si>
  <si>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</si>
  <si>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</si>
  <si>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</si>
  <si>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</si>
  <si>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</si>
  <si>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</si>
  <si>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</si>
  <si>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</si>
  <si>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</si>
  <si>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</si>
  <si>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</si>
  <si>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</si>
  <si>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</si>
  <si>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</si>
  <si>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</si>
  <si>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</si>
  <si>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</si>
  <si>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</si>
  <si>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</si>
  <si>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</si>
  <si>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</si>
  <si>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</si>
  <si>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</si>
  <si>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</si>
  <si>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</si>
  <si>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</si>
  <si>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</si>
  <si>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</si>
  <si>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</si>
  <si>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</si>
  <si>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</si>
  <si>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</si>
  <si>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</si>
  <si>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</si>
  <si>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</si>
  <si>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</si>
  <si>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</si>
  <si>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</si>
  <si>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</si>
  <si>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</si>
  <si>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</si>
  <si>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</si>
  <si>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</si>
  <si>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</si>
  <si>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</si>
  <si>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</si>
  <si>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</si>
  <si>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</si>
  <si>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</si>
  <si>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</si>
  <si>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</si>
  <si>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</si>
  <si>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</si>
  <si>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</si>
  <si>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</si>
  <si>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</si>
  <si>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</si>
  <si>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</si>
  <si>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</si>
  <si>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</si>
  <si>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</si>
  <si>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</si>
  <si>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</si>
  <si>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</si>
  <si>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</si>
  <si>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</si>
  <si>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</si>
  <si>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</si>
  <si>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</si>
  <si>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</si>
  <si>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</si>
  <si>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</si>
  <si>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</si>
  <si>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</si>
  <si>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</si>
  <si>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</si>
  <si>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</si>
  <si>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</si>
  <si>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</si>
  <si>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</si>
  <si>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</si>
  <si>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</si>
  <si>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</si>
  <si>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</si>
  <si>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</si>
  <si>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</si>
  <si>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</si>
  <si>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</si>
  <si>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</si>
  <si>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</si>
  <si>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</si>
  <si>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</si>
  <si>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</si>
  <si>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</si>
  <si>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</si>
  <si>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</si>
  <si>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</si>
  <si>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</si>
  <si>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</si>
  <si>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</si>
  <si>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</si>
  <si>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</si>
  <si>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</si>
  <si>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</si>
  <si>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</si>
  <si>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</si>
  <si>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</si>
  <si>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</si>
  <si>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</si>
  <si>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</si>
  <si>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</si>
  <si>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</si>
  <si>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</si>
  <si>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</si>
  <si>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</si>
  <si>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</si>
  <si>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</si>
  <si>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</si>
  <si>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</si>
  <si>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</si>
  <si>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</si>
  <si>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</si>
  <si>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</si>
  <si>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</si>
  <si>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</si>
  <si>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</si>
  <si>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</si>
  <si>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</si>
  <si>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</si>
  <si>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</si>
  <si>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</si>
  <si>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</si>
  <si>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</si>
  <si>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</si>
  <si>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</si>
  <si>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</si>
  <si>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</si>
  <si>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</si>
  <si>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</si>
  <si>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</si>
  <si>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</si>
  <si>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</si>
  <si>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</si>
  <si>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</si>
  <si>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</si>
  <si>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</si>
  <si>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</si>
  <si>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</si>
  <si>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</si>
  <si>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</si>
  <si>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</si>
  <si>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</si>
  <si>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</si>
  <si>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</si>
  <si>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</si>
  <si>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</si>
  <si>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</si>
  <si>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</si>
  <si>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</si>
  <si>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</si>
  <si>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</si>
  <si>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</si>
  <si>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</si>
  <si>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</si>
  <si>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</si>
  <si>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</si>
  <si>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</si>
  <si>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</si>
  <si>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</si>
  <si>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</si>
  <si>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</si>
  <si>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</si>
  <si>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</si>
  <si>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</si>
  <si>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</si>
  <si>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</si>
  <si>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</si>
  <si>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</si>
  <si>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</si>
  <si>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</si>
  <si>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</si>
  <si>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</si>
  <si>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</si>
  <si>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</si>
  <si>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</si>
  <si>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</si>
  <si>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</si>
  <si>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</si>
  <si>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</si>
  <si>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</si>
  <si>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</si>
  <si>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</si>
  <si>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</si>
  <si>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</si>
  <si>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</si>
  <si>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</si>
  <si>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</si>
  <si>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</si>
  <si>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</si>
  <si>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</si>
  <si>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</si>
  <si>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</si>
  <si>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</si>
  <si>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</si>
  <si>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</si>
  <si>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</si>
  <si>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</si>
  <si>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</si>
  <si>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</si>
  <si>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</si>
  <si>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</si>
  <si>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</si>
  <si>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</si>
  <si>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</si>
  <si>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</si>
  <si>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</si>
  <si>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</si>
  <si>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</si>
  <si>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</si>
  <si>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</si>
  <si>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</si>
  <si>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</si>
  <si>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</si>
  <si>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</si>
  <si>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</si>
  <si>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</si>
  <si>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</si>
  <si>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</si>
  <si>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</si>
  <si>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</si>
  <si>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</si>
  <si>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</si>
  <si>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</si>
  <si>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</si>
  <si>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</si>
  <si>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</si>
  <si>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</si>
  <si>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</si>
  <si>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</si>
  <si>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</si>
  <si>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</si>
  <si>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</si>
  <si>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</si>
  <si>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</si>
  <si>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</si>
  <si>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</si>
  <si>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</si>
  <si>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</si>
  <si>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</si>
  <si>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</si>
  <si>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</si>
  <si>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</si>
  <si>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</si>
  <si>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</si>
  <si>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</si>
  <si>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</si>
  <si>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</si>
  <si>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</si>
  <si>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</si>
  <si>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</si>
  <si>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</si>
  <si>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</si>
  <si>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</si>
  <si>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</si>
  <si>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</si>
  <si>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</si>
  <si>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</si>
  <si>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</si>
  <si>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</si>
  <si>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</si>
  <si>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</si>
  <si>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</si>
  <si>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</si>
  <si>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</si>
  <si>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</si>
  <si>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</si>
  <si>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</si>
  <si>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</si>
  <si>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</si>
  <si>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</si>
  <si>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</si>
  <si>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</si>
  <si>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</si>
  <si>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</si>
  <si>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</si>
  <si>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</si>
  <si>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</si>
  <si>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</si>
  <si>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</si>
  <si>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</si>
  <si>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</si>
  <si>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</si>
  <si>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</si>
  <si>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</si>
  <si>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</si>
  <si>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</si>
  <si>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</si>
  <si>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</si>
  <si>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</si>
  <si>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</si>
  <si>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</si>
  <si>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</si>
  <si>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</si>
  <si>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</si>
  <si>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</si>
  <si>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</si>
  <si>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</si>
  <si>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</si>
  <si>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</si>
  <si>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</si>
  <si>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</si>
  <si>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</si>
  <si>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</si>
  <si>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</si>
  <si>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</si>
  <si>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</si>
  <si>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</si>
  <si>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</si>
  <si>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</si>
  <si>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</si>
  <si>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</si>
  <si>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</si>
  <si>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</si>
  <si>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</si>
  <si>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</si>
  <si>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</si>
  <si>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</si>
  <si>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</si>
  <si>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</si>
  <si>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</si>
  <si>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</si>
  <si>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</si>
  <si>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</si>
  <si>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</si>
  <si>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</si>
  <si>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</si>
  <si>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</si>
  <si>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</si>
  <si>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</si>
  <si>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</si>
  <si>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</si>
  <si>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</si>
  <si>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</si>
  <si>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</si>
  <si>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</si>
  <si>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</si>
  <si>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</si>
  <si>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</si>
  <si>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</si>
  <si>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</si>
  <si>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</si>
  <si>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</si>
  <si>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</si>
  <si>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</si>
  <si>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</si>
  <si>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</si>
  <si>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</si>
  <si>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</si>
  <si>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</si>
  <si>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</si>
  <si>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</si>
  <si>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</si>
  <si>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</si>
  <si>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</si>
  <si>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</si>
  <si>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</si>
  <si>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</si>
  <si>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</si>
  <si>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</si>
  <si>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</si>
  <si>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</si>
  <si>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</si>
  <si>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</si>
  <si>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</si>
  <si>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</si>
  <si>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</si>
  <si>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</si>
  <si>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</si>
  <si>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</si>
  <si>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</si>
  <si>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</si>
  <si>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</si>
  <si>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</si>
  <si>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</si>
  <si>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</si>
  <si>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</si>
  <si>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</si>
  <si>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</si>
  <si>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</si>
  <si>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</si>
  <si>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</si>
  <si>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</si>
  <si>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</si>
  <si>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</si>
  <si>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</si>
  <si>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</si>
  <si>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</si>
  <si>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</si>
  <si>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</si>
  <si>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</si>
  <si>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</si>
  <si>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</si>
  <si>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</si>
  <si>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</si>
  <si>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</si>
  <si>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</si>
  <si>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</si>
  <si>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</si>
  <si>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</si>
  <si>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</si>
  <si>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</si>
  <si>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</si>
  <si>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</si>
  <si>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</si>
  <si>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</si>
  <si>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</si>
  <si>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</si>
  <si>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</si>
  <si>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</si>
  <si>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</si>
  <si>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</si>
  <si>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</si>
  <si>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</si>
  <si>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</si>
  <si>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</si>
  <si>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</si>
  <si>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</si>
  <si>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</si>
  <si>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</si>
  <si>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</si>
  <si>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</si>
  <si>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</si>
  <si>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</si>
  <si>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</si>
  <si>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</si>
  <si>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</si>
  <si>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</si>
  <si>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</si>
  <si>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</si>
  <si>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</si>
  <si>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</si>
  <si>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</si>
  <si>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</si>
  <si>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</si>
  <si>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</si>
  <si>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</si>
  <si>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</si>
  <si>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</si>
  <si>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</si>
  <si>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</si>
  <si>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</si>
  <si>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</si>
  <si>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</si>
  <si>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</si>
  <si>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</si>
  <si>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</si>
  <si>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</si>
  <si>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</si>
  <si>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</si>
  <si>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</si>
  <si>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</si>
  <si>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</si>
  <si>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</si>
  <si>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</si>
  <si>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</si>
  <si>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</si>
  <si>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</si>
  <si>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</si>
  <si>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</si>
  <si>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</si>
  <si>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</si>
  <si>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</si>
  <si>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</si>
  <si>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</si>
  <si>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</si>
  <si>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</si>
  <si>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</si>
  <si>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</si>
  <si>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</si>
  <si>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</si>
  <si>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</si>
  <si>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</si>
  <si>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</si>
  <si>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</si>
  <si>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</si>
  <si>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</si>
  <si>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</si>
  <si>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</si>
  <si>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</si>
  <si>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</si>
  <si>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</si>
  <si>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</si>
  <si>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</si>
  <si>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</si>
  <si>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</si>
  <si>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</si>
  <si>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</si>
  <si>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</si>
  <si>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</si>
  <si>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</si>
  <si>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</si>
  <si>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</si>
  <si>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</si>
  <si>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</si>
  <si>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</si>
  <si>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</si>
  <si>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</si>
  <si>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</si>
  <si>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</si>
  <si>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</si>
  <si>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</si>
  <si>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</si>
  <si>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</si>
  <si>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</si>
  <si>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</si>
  <si>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</si>
  <si>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</si>
  <si>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</si>
  <si>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</si>
  <si>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</si>
  <si>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</si>
  <si>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</si>
  <si>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</si>
  <si>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</si>
  <si>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</si>
  <si>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</si>
  <si>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</si>
  <si>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</si>
  <si>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</si>
  <si>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</si>
  <si>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</si>
  <si>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</si>
  <si>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</si>
  <si>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</si>
  <si>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</si>
  <si>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</si>
  <si>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</si>
  <si>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</si>
  <si>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</si>
  <si>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</si>
  <si>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</si>
  <si>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</si>
  <si>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</si>
  <si>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</si>
  <si>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</si>
  <si>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</si>
  <si>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</si>
  <si>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</si>
  <si>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</si>
  <si>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</si>
  <si>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</si>
  <si>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</si>
  <si>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</si>
  <si>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</si>
  <si>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</si>
  <si>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</si>
  <si>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</si>
  <si>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</si>
  <si>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</si>
  <si>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</si>
  <si>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</si>
  <si>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</si>
  <si>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</si>
  <si>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</si>
  <si>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</si>
  <si>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</si>
  <si>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</si>
  <si>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</si>
  <si>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</si>
  <si>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</si>
  <si>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</si>
  <si>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</si>
  <si>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</si>
  <si>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</si>
  <si>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</si>
  <si>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</si>
  <si>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</si>
  <si>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</si>
  <si>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</si>
  <si>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</si>
  <si>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</si>
  <si>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</si>
  <si>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</si>
  <si>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</si>
  <si>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</si>
  <si>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</si>
  <si>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</si>
  <si>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</si>
  <si>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</si>
  <si>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</si>
  <si>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</si>
  <si>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</si>
  <si>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</si>
  <si>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</si>
  <si>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</si>
  <si>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</si>
  <si>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</si>
  <si>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</si>
  <si>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</si>
  <si>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</si>
  <si>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</si>
  <si>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</si>
  <si>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</si>
  <si>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</si>
  <si>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</si>
  <si>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</si>
  <si>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</si>
  <si>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</si>
  <si>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</si>
  <si>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</si>
  <si>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</si>
  <si>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</si>
  <si>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</si>
  <si>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</si>
  <si>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</si>
  <si>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</si>
  <si>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</si>
  <si>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</si>
  <si>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</si>
  <si>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</si>
  <si>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</si>
  <si>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</si>
  <si>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</si>
  <si>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</si>
  <si>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</si>
  <si>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</si>
  <si>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</si>
  <si>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</si>
  <si>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</si>
  <si>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</si>
  <si>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</si>
  <si>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</si>
  <si>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</si>
  <si>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</si>
  <si>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</si>
  <si>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</si>
  <si>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</si>
  <si>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</si>
  <si>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</si>
  <si>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</si>
  <si>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</si>
  <si>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</si>
  <si>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</si>
  <si>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</si>
  <si>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</si>
  <si>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</si>
  <si>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</si>
  <si>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</si>
  <si>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</si>
  <si>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</si>
  <si>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</si>
  <si>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</si>
  <si>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</si>
  <si>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</si>
  <si>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</si>
  <si>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</si>
  <si>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</si>
  <si>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</si>
  <si>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</si>
  <si>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</si>
  <si>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</si>
  <si>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</si>
  <si>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</si>
  <si>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</si>
  <si>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</si>
  <si>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</si>
  <si>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</si>
  <si>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</si>
  <si>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</si>
  <si>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</si>
  <si>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</si>
  <si>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</si>
  <si>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</si>
  <si>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</si>
  <si>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</si>
  <si>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</si>
  <si>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</si>
  <si>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</si>
  <si>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</si>
  <si>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</si>
  <si>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</si>
  <si>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</si>
  <si>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</si>
  <si>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</si>
  <si>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</si>
  <si>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</si>
  <si>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</si>
  <si>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</si>
  <si>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</si>
  <si>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</si>
  <si>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</si>
  <si>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</si>
  <si>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</si>
  <si>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</si>
  <si>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</si>
  <si>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</si>
  <si>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</si>
  <si>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</si>
  <si>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</si>
  <si>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</si>
  <si>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</si>
  <si>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</si>
  <si>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</si>
  <si>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</si>
  <si>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</si>
  <si>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</si>
  <si>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</si>
  <si>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</si>
  <si>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</si>
  <si>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</si>
  <si>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</si>
  <si>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</si>
  <si>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</si>
  <si>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</si>
  <si>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</si>
  <si>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</si>
  <si>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</si>
  <si>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</si>
  <si>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</si>
  <si>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</si>
  <si>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</si>
  <si>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</si>
  <si>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</si>
  <si>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</si>
  <si>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</si>
  <si>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</si>
  <si>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</si>
  <si>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</si>
  <si>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</si>
  <si>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</si>
  <si>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</si>
  <si>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</si>
  <si>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</si>
  <si>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</si>
  <si>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</si>
  <si>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</si>
  <si>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</si>
  <si>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</si>
  <si>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</si>
  <si>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</si>
  <si>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</si>
  <si>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</si>
  <si>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</si>
  <si>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</si>
  <si>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</si>
  <si>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</si>
  <si>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</si>
  <si>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</si>
  <si>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</si>
  <si>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</si>
  <si>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</si>
  <si>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</si>
  <si>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</si>
  <si>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</si>
  <si>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</si>
  <si>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</si>
  <si>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</si>
  <si>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</si>
  <si>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</si>
  <si>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</si>
  <si>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</si>
  <si>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</si>
  <si>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</si>
  <si>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</si>
  <si>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</si>
  <si>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</si>
  <si>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</si>
  <si>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</si>
  <si>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</si>
  <si>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</si>
  <si>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</si>
  <si>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</si>
  <si>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</si>
  <si>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</si>
  <si>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</si>
  <si>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</si>
  <si>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</si>
  <si>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</si>
  <si>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</si>
  <si>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</si>
  <si>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</si>
  <si>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</si>
  <si>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</si>
  <si>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</si>
  <si>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</si>
  <si>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</si>
  <si>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</si>
  <si>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</si>
  <si>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</si>
  <si>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</si>
  <si>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</si>
  <si>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</si>
  <si>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</si>
  <si>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</si>
  <si>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</si>
  <si>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</si>
  <si>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</si>
  <si>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</si>
  <si>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</si>
  <si>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</si>
  <si>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</si>
  <si>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</si>
  <si>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</si>
  <si>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</si>
  <si>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</si>
  <si>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</si>
  <si>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</si>
  <si>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</si>
  <si>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</si>
  <si>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</si>
  <si>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</si>
  <si>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</si>
  <si>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</si>
  <si>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</si>
  <si>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</si>
  <si>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</si>
  <si>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</si>
  <si>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</si>
  <si>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</si>
  <si>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</si>
  <si>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</si>
  <si>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</si>
  <si>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</si>
  <si>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</si>
  <si>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</si>
  <si>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</si>
  <si>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</si>
  <si>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</si>
  <si>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</si>
  <si>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</si>
  <si>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</si>
  <si>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</si>
  <si>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</si>
  <si>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</si>
  <si>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</si>
  <si>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</si>
  <si>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</si>
  <si>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</si>
  <si>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</si>
  <si>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</si>
  <si>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</si>
  <si>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</si>
  <si>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</si>
  <si>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</si>
  <si>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</si>
  <si>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</si>
  <si>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</si>
  <si>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</si>
  <si>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</si>
  <si>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</si>
  <si>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</si>
  <si>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</si>
  <si>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</si>
  <si>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</si>
  <si>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</si>
  <si>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</si>
  <si>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</si>
  <si>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</si>
  <si>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</si>
  <si>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</si>
  <si>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</si>
  <si>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</si>
  <si>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</si>
  <si>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</si>
  <si>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</si>
  <si>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</si>
  <si>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</si>
  <si>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</si>
  <si>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</si>
  <si>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</si>
  <si>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</si>
  <si>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</si>
  <si>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</si>
  <si>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</si>
  <si>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</si>
  <si>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</si>
  <si>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</si>
  <si>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</si>
  <si>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</si>
  <si>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</si>
  <si>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</si>
  <si>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</si>
  <si>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</si>
  <si>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</si>
  <si>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</si>
  <si>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</si>
  <si>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</si>
  <si>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</si>
  <si>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</si>
  <si>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</si>
  <si>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</si>
  <si>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</si>
  <si>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</si>
  <si>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</si>
  <si>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</si>
  <si>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</si>
  <si>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</si>
  <si>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</si>
  <si>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</si>
  <si>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</si>
  <si>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</si>
  <si>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</si>
  <si>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</si>
  <si>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</si>
  <si>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</si>
  <si>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</si>
  <si>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</si>
  <si>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</si>
  <si>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</si>
  <si>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</si>
  <si>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</si>
  <si>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</si>
  <si>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</si>
  <si>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</si>
  <si>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</si>
  <si>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</si>
  <si>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</si>
  <si>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</si>
  <si>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</si>
  <si>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</si>
  <si>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</si>
  <si>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</si>
  <si>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</si>
  <si>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</si>
  <si>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</si>
  <si>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</si>
  <si>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</si>
  <si>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</si>
  <si>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</si>
  <si>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</si>
  <si>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</si>
  <si>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</si>
  <si>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</si>
  <si>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</si>
  <si>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</si>
  <si>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</si>
  <si>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</si>
  <si>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</si>
  <si>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</si>
  <si>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</si>
  <si>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</si>
  <si>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</si>
  <si>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</si>
  <si>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</si>
  <si>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</si>
  <si>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</si>
  <si>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</si>
  <si>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</si>
  <si>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</si>
  <si>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</si>
  <si>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</si>
  <si>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</si>
  <si>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</si>
  <si>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</si>
  <si>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</si>
  <si>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</si>
  <si>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</si>
  <si>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</si>
  <si>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</si>
  <si>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</si>
  <si>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</si>
  <si>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</si>
  <si>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</si>
  <si>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</si>
  <si>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</si>
  <si>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</si>
  <si>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</si>
  <si>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</si>
  <si>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</si>
  <si>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</si>
  <si>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</si>
  <si>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</si>
  <si>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</si>
  <si>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</si>
  <si>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</si>
  <si>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</si>
  <si>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</si>
  <si>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</si>
  <si>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</si>
  <si>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</si>
  <si>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</si>
  <si>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</si>
  <si>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</si>
  <si>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</si>
  <si>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</si>
  <si>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</si>
  <si>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</si>
  <si>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</si>
  <si>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</si>
  <si>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</si>
  <si>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</si>
  <si>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</si>
  <si>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</si>
  <si>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</si>
  <si>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</si>
  <si>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</si>
  <si>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</si>
  <si>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</si>
  <si>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</si>
  <si>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</si>
  <si>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</si>
  <si>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</si>
  <si>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</si>
  <si>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</si>
  <si>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</si>
  <si>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</si>
  <si>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</si>
  <si>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</si>
  <si>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</si>
  <si>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</si>
  <si>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</si>
  <si>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</si>
  <si>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</si>
  <si>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</si>
  <si>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</si>
  <si>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</si>
  <si>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</si>
  <si>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</si>
  <si>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</si>
  <si>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</si>
  <si>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</si>
  <si>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</si>
  <si>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</si>
  <si>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</si>
  <si>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</si>
  <si>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</si>
  <si>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</si>
  <si>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</si>
  <si>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</si>
  <si>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</si>
  <si>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</si>
  <si>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</si>
  <si>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</si>
  <si>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</si>
  <si>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</si>
  <si>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</si>
  <si>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</si>
  <si>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</si>
  <si>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</si>
  <si>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</si>
  <si>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</si>
  <si>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</si>
  <si>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</si>
  <si>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</si>
  <si>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</si>
  <si>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</si>
  <si>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</si>
  <si>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</si>
  <si>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</si>
  <si>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</si>
  <si>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</si>
  <si>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</si>
  <si>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</si>
  <si>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</si>
  <si>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</si>
  <si>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</si>
  <si>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</si>
  <si>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</si>
  <si>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</si>
  <si>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</si>
  <si>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</si>
  <si>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</si>
  <si>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</si>
  <si>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</si>
  <si>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</si>
  <si>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</si>
  <si>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</si>
  <si>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</si>
  <si>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</si>
  <si>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</si>
  <si>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</si>
  <si>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</si>
  <si>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</si>
  <si>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</si>
  <si>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</si>
  <si>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</si>
  <si>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</si>
  <si>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</si>
  <si>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</si>
  <si>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</si>
  <si>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</si>
  <si>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</si>
  <si>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</si>
  <si>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</si>
  <si>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</si>
  <si>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</si>
  <si>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</si>
  <si>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</si>
  <si>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</si>
  <si>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</si>
  <si>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</si>
  <si>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</si>
  <si>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</si>
  <si>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</si>
  <si>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</si>
  <si>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</si>
  <si>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</si>
  <si>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</si>
  <si>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</si>
  <si>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</si>
  <si>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</si>
  <si>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</si>
  <si>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</si>
  <si>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</si>
  <si>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</si>
  <si>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</si>
  <si>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</si>
  <si>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</si>
  <si>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</si>
  <si>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</si>
  <si>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</si>
  <si>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</si>
  <si>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</si>
  <si>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</si>
  <si>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</si>
  <si>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</si>
  <si>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</si>
  <si>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</si>
  <si>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</si>
  <si>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</si>
  <si>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</si>
  <si>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</si>
  <si>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</si>
  <si>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</si>
  <si>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</si>
  <si>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</si>
  <si>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</si>
  <si>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</si>
  <si>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</si>
  <si>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</si>
  <si>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</si>
  <si>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</si>
  <si>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</si>
  <si>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</si>
  <si>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</si>
  <si>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</si>
  <si>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</si>
  <si>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</si>
  <si>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</si>
  <si>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</si>
  <si>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</si>
  <si>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</si>
  <si>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</si>
  <si>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</si>
  <si>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</si>
  <si>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</si>
  <si>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</si>
  <si>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</si>
  <si>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</si>
  <si>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</si>
  <si>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</si>
  <si>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</si>
  <si>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</si>
  <si>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</si>
  <si>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</si>
  <si>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</si>
  <si>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</si>
  <si>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</si>
  <si>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</si>
  <si>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</si>
  <si>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</si>
  <si>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</si>
  <si>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</si>
  <si>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</si>
  <si>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</si>
  <si>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</si>
  <si>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</si>
  <si>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</si>
  <si>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</si>
  <si>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</si>
  <si>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</si>
  <si>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</si>
  <si>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</si>
  <si>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</si>
  <si>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</si>
  <si>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</si>
  <si>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</si>
  <si>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</si>
  <si>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</si>
  <si>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</si>
  <si>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</si>
  <si>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</si>
  <si>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</si>
  <si>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</si>
  <si>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</si>
  <si>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</si>
  <si>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</si>
  <si>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</si>
  <si>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</si>
  <si>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</si>
  <si>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</si>
  <si>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</si>
  <si>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</si>
  <si>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</si>
  <si>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</si>
  <si>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</si>
  <si>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</si>
  <si>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</si>
  <si>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</si>
  <si>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</si>
  <si>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</si>
  <si>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</si>
  <si>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</si>
  <si>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</si>
  <si>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</si>
  <si>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</si>
  <si>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</si>
  <si>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</si>
  <si>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</si>
  <si>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</si>
  <si>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</si>
  <si>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</si>
  <si>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</si>
  <si>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</si>
  <si>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</si>
  <si>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</si>
  <si>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</si>
  <si>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</si>
  <si>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</si>
  <si>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</si>
  <si>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</si>
  <si>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</si>
  <si>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</si>
  <si>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</si>
  <si>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</si>
  <si>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</si>
  <si>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</si>
  <si>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</si>
  <si>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</si>
  <si>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</si>
  <si>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</si>
  <si>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</si>
  <si>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</si>
  <si>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</si>
  <si>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</si>
  <si>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</si>
  <si>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</si>
  <si>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</si>
  <si>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</si>
  <si>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</si>
  <si>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</si>
  <si>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</si>
  <si>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</si>
  <si>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</si>
  <si>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</si>
  <si>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</si>
  <si>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</si>
  <si>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</si>
  <si>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</si>
  <si>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</si>
  <si>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</si>
  <si>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</si>
  <si>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</si>
  <si>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</si>
  <si>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</si>
  <si>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</si>
  <si>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</si>
  <si>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</si>
  <si>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</si>
  <si>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</si>
  <si>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</si>
  <si>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</si>
  <si>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</si>
  <si>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</si>
  <si>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</si>
  <si>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</si>
  <si>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</si>
  <si>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</si>
  <si>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</si>
  <si>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</si>
  <si>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</si>
  <si>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</si>
  <si>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</si>
  <si>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</si>
  <si>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</si>
  <si>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</si>
  <si>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</si>
  <si>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</si>
  <si>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</si>
  <si>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</si>
  <si>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</si>
  <si>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</si>
  <si>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</si>
  <si>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</si>
  <si>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</si>
  <si>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</si>
  <si>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</si>
  <si>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</si>
  <si>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</si>
  <si>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</si>
  <si>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</si>
  <si>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</si>
  <si>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</si>
  <si>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</si>
  <si>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</si>
  <si>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</si>
  <si>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</si>
  <si>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</si>
  <si>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</si>
  <si>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</si>
  <si>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</si>
  <si>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</si>
  <si>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</si>
  <si>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</si>
  <si>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</si>
  <si>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</si>
  <si>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</si>
  <si>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</si>
  <si>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</si>
  <si>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</si>
  <si>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</si>
  <si>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</si>
  <si>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</si>
  <si>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</si>
  <si>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</si>
  <si>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</si>
  <si>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</si>
  <si>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</si>
  <si>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</si>
  <si>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</si>
  <si>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</si>
  <si>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</si>
  <si>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</si>
  <si>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</si>
  <si>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</si>
  <si>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</si>
  <si>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</si>
  <si>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</si>
  <si>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</si>
  <si>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</si>
  <si>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</si>
  <si>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</si>
  <si>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</si>
  <si>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</si>
  <si>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</si>
  <si>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</si>
  <si>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</si>
  <si>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</si>
  <si>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</si>
  <si>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</si>
  <si>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</si>
  <si>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</si>
  <si>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</si>
  <si>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</si>
  <si>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</si>
  <si>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</si>
  <si>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</si>
  <si>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</si>
  <si>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</si>
  <si>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</si>
  <si>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</si>
  <si>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</si>
  <si>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</si>
  <si>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</si>
  <si>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</si>
  <si>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</si>
  <si>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</si>
  <si>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</si>
  <si>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</si>
  <si>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</si>
  <si>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</si>
  <si>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</si>
  <si>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</si>
  <si>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</si>
  <si>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</si>
  <si>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</si>
  <si>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</si>
  <si>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</si>
  <si>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</si>
  <si>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</si>
  <si>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</si>
  <si>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</si>
  <si>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</si>
  <si>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</si>
  <si>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</si>
  <si>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</si>
  <si>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</si>
  <si>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</si>
  <si>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</si>
  <si>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</si>
  <si>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</si>
  <si>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</si>
  <si>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</si>
  <si>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</si>
  <si>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</si>
  <si>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</si>
  <si>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</si>
  <si>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</si>
  <si>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</si>
  <si>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</si>
  <si>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</si>
  <si>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</si>
  <si>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</si>
  <si>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</si>
  <si>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</si>
  <si>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</si>
  <si>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</si>
  <si>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</si>
  <si>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</si>
  <si>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</si>
  <si>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</si>
  <si>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</si>
  <si>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</si>
  <si>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</si>
  <si>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</si>
  <si>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</si>
  <si>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</si>
  <si>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</si>
  <si>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</si>
  <si>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</si>
  <si>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</si>
  <si>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</si>
  <si>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</si>
  <si>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</si>
  <si>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</si>
  <si>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</si>
  <si>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</si>
  <si>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</si>
  <si>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</si>
  <si>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</si>
  <si>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</si>
  <si>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</si>
  <si>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</si>
  <si>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</si>
  <si>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</si>
  <si>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</si>
  <si>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</si>
  <si>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</si>
  <si>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</si>
  <si>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</si>
  <si>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</si>
  <si>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</si>
  <si>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</si>
  <si>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</si>
  <si>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</si>
  <si>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</si>
  <si>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</si>
  <si>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</si>
  <si>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</si>
  <si>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</si>
  <si>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</si>
  <si>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</si>
  <si>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</si>
  <si>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</si>
  <si>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</si>
  <si>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</si>
  <si>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</si>
  <si>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</si>
  <si>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</si>
  <si>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</si>
  <si>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</si>
  <si>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</si>
  <si>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</si>
  <si>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</si>
  <si>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</si>
  <si>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</si>
  <si>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</si>
  <si>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</si>
  <si>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</si>
  <si>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</si>
  <si>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</si>
  <si>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</si>
  <si>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</si>
  <si>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</si>
  <si>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</si>
  <si>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</si>
  <si>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</si>
  <si>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</si>
  <si>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</si>
  <si>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</si>
  <si>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</si>
  <si>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</si>
  <si>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</si>
  <si>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</si>
  <si>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</si>
  <si>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</si>
  <si>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</si>
  <si>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</si>
  <si>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</si>
  <si>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</si>
  <si>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</si>
  <si>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</si>
  <si>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</si>
  <si>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</si>
  <si>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</si>
  <si>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</si>
  <si>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</si>
  <si>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</si>
  <si>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</si>
  <si>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</si>
  <si>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</si>
  <si>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</si>
  <si>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</si>
  <si>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</si>
  <si>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</si>
  <si>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</si>
  <si>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</si>
  <si>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</si>
  <si>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</si>
  <si>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</si>
  <si>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</si>
  <si>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</si>
  <si>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</si>
  <si>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</si>
  <si>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</si>
  <si>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</si>
  <si>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</si>
  <si>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</si>
  <si>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</si>
  <si>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</si>
  <si>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</si>
  <si>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</si>
  <si>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</si>
  <si>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</si>
  <si>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</si>
  <si>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</si>
  <si>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</si>
  <si>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</si>
  <si>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</si>
  <si>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</si>
  <si>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</si>
  <si>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</si>
  <si>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</si>
  <si>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</si>
  <si>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</si>
  <si>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</si>
  <si>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</si>
  <si>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</si>
  <si>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</si>
  <si>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</si>
  <si>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</si>
  <si>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</si>
  <si>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</si>
  <si>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</si>
  <si>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</si>
  <si>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</si>
  <si>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</si>
  <si>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</si>
  <si>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</si>
  <si>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</si>
  <si>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</si>
  <si>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</si>
  <si>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</si>
  <si>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</si>
  <si>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</si>
  <si>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</si>
  <si>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</si>
  <si>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</si>
  <si>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</si>
  <si>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</si>
  <si>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</si>
  <si>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</si>
  <si>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</si>
  <si>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</si>
  <si>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</si>
  <si>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</si>
  <si>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</si>
  <si>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</si>
  <si>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</si>
  <si>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</si>
  <si>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</si>
  <si>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</si>
  <si>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</si>
  <si>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</si>
  <si>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</si>
  <si>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</si>
  <si>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</si>
  <si>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</si>
  <si>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</si>
  <si>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</si>
  <si>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</si>
  <si>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</si>
  <si>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</si>
  <si>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</si>
  <si>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</si>
  <si>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</si>
  <si>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</si>
  <si>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</si>
  <si>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</si>
  <si>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</si>
  <si>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</si>
  <si>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</si>
  <si>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</si>
  <si>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</si>
  <si>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</si>
  <si>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</si>
  <si>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</si>
  <si>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</si>
  <si>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</si>
  <si>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</si>
  <si>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</si>
  <si>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</si>
  <si>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</si>
  <si>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</si>
  <si>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</si>
  <si>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</si>
  <si>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</si>
  <si>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</si>
  <si>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</si>
  <si>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</si>
  <si>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</si>
  <si>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</si>
  <si>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</si>
  <si>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</si>
  <si>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</si>
  <si>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</si>
  <si>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</si>
  <si>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</si>
  <si>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</si>
  <si>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</si>
  <si>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</si>
  <si>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</si>
  <si>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</si>
  <si>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</si>
  <si>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</si>
  <si>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</si>
  <si>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</si>
  <si>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</si>
  <si>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</si>
  <si>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</si>
  <si>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</si>
  <si>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</si>
  <si>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</si>
  <si>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</si>
  <si>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</si>
  <si>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</si>
  <si>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</si>
  <si>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</si>
  <si>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</si>
  <si>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</si>
  <si>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</si>
  <si>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</si>
  <si>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</si>
  <si>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</si>
  <si>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</si>
  <si>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</si>
  <si>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</si>
  <si>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</si>
  <si>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</si>
  <si>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</si>
  <si>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</si>
  <si>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</si>
  <si>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</si>
  <si>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</si>
  <si>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</si>
  <si>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</si>
  <si>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</si>
  <si>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</si>
  <si>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</si>
  <si>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</si>
  <si>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</si>
  <si>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</si>
  <si>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</si>
  <si>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</si>
  <si>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</si>
  <si>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</si>
  <si>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</si>
  <si>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</si>
  <si>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</si>
  <si>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</si>
  <si>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</si>
  <si>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</si>
  <si>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</si>
  <si>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</si>
  <si>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</si>
  <si>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</si>
  <si>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</si>
  <si>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</si>
  <si>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</si>
  <si>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</si>
  <si>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</si>
  <si>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</si>
  <si>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</si>
  <si>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</si>
  <si>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</si>
  <si>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</si>
  <si>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</si>
  <si>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</si>
  <si>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</si>
  <si>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</si>
  <si>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</si>
  <si>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</si>
  <si>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</si>
  <si>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</si>
  <si>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</si>
  <si>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</si>
  <si>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</si>
  <si>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</si>
  <si>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</si>
  <si>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</si>
  <si>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</si>
  <si>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</si>
  <si>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</si>
  <si>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</si>
  <si>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</si>
  <si>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</si>
  <si>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</si>
  <si>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</si>
  <si>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</si>
  <si>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</si>
  <si>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</si>
  <si>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</si>
  <si>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</si>
  <si>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</si>
  <si>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</si>
  <si>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</si>
  <si>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</si>
  <si>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</si>
  <si>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</si>
  <si>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</si>
  <si>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</si>
  <si>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</si>
  <si>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</si>
  <si>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</si>
  <si>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</si>
  <si>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</si>
  <si>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</si>
  <si>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</si>
  <si>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</si>
  <si>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</si>
  <si>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</si>
  <si>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</si>
  <si>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</si>
  <si>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</si>
  <si>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</si>
  <si>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</si>
  <si>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</si>
  <si>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</si>
  <si>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</si>
  <si>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</si>
  <si>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</si>
  <si>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</si>
  <si>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</si>
  <si>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</si>
  <si>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</si>
  <si>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</si>
  <si>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</si>
  <si>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</si>
  <si>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</si>
  <si>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</si>
  <si>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</si>
  <si>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</si>
  <si>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</si>
  <si>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</si>
  <si>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</si>
  <si>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</si>
  <si>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</si>
  <si>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</si>
  <si>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</si>
  <si>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</si>
  <si>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</si>
  <si>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</si>
  <si>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</si>
  <si>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</si>
  <si>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</si>
  <si>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</si>
  <si>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</si>
  <si>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</si>
  <si>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</si>
  <si>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</si>
  <si>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</si>
  <si>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</si>
  <si>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</si>
  <si>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</si>
  <si>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</si>
  <si>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</si>
  <si>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</si>
  <si>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</si>
  <si>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</si>
  <si>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</si>
  <si>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</si>
  <si>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</si>
  <si>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</si>
  <si>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</si>
  <si>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</si>
  <si>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</si>
  <si>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</si>
  <si>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</si>
  <si>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</si>
  <si>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</si>
  <si>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</si>
  <si>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</si>
  <si>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</si>
  <si>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</si>
  <si>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</si>
  <si>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</si>
  <si>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</si>
  <si>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</si>
  <si>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</si>
  <si>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</si>
  <si>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</si>
  <si>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</si>
  <si>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</si>
  <si>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</si>
  <si>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</si>
  <si>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</si>
  <si>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</si>
  <si>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</si>
  <si>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</si>
  <si>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</si>
  <si>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</si>
  <si>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</si>
  <si>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</si>
  <si>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</si>
  <si>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</si>
  <si>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</si>
  <si>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</si>
  <si>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</si>
  <si>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</si>
  <si>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</si>
  <si>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</si>
  <si>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</si>
  <si>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</si>
  <si>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</si>
  <si>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</si>
  <si>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</si>
  <si>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</si>
  <si>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</si>
  <si>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</si>
  <si>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</si>
  <si>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</si>
  <si>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</si>
  <si>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</si>
  <si>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</si>
  <si>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</si>
  <si>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</si>
  <si>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</si>
  <si>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</si>
  <si>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</si>
  <si>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</si>
  <si>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</si>
  <si>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</si>
  <si>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</si>
  <si>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</si>
  <si>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</si>
  <si>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</si>
  <si>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</si>
  <si>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</si>
  <si>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</si>
  <si>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</si>
  <si>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</si>
  <si>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</si>
  <si>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</si>
  <si>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</si>
  <si>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</si>
  <si>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</si>
  <si>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</si>
  <si>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</si>
  <si>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</si>
  <si>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</si>
  <si>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</si>
  <si>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</si>
  <si>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</si>
  <si>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</si>
  <si>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</si>
  <si>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</si>
  <si>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</si>
  <si>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</si>
  <si>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</si>
  <si>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</si>
  <si>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</si>
  <si>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</si>
  <si>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</si>
  <si>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</si>
  <si>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</si>
  <si>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</si>
  <si>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</si>
  <si>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</si>
  <si>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</si>
  <si>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</si>
  <si>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</si>
  <si>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</si>
  <si>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</si>
  <si>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</si>
  <si>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</si>
  <si>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</si>
  <si>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</si>
  <si>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</si>
  <si>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</si>
  <si>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</si>
  <si>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</si>
  <si>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</si>
  <si>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</si>
  <si>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</si>
  <si>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</si>
  <si>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</si>
  <si>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</si>
  <si>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</si>
  <si>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</si>
  <si>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</si>
  <si>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</si>
  <si>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</si>
  <si>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</si>
  <si>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</si>
  <si>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</si>
  <si>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</si>
  <si>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</si>
  <si>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</si>
  <si>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</si>
  <si>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</si>
  <si>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</si>
  <si>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</si>
  <si>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</si>
  <si>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</si>
  <si>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</si>
  <si>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</si>
  <si>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</si>
  <si>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</si>
  <si>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</si>
  <si>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</si>
  <si>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</si>
  <si>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</si>
  <si>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</si>
  <si>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</si>
  <si>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</si>
  <si>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</si>
  <si>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</si>
  <si>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</si>
  <si>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</si>
  <si>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</si>
  <si>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</si>
  <si>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</si>
  <si>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</si>
  <si>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</si>
  <si>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</si>
  <si>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</si>
  <si>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</si>
  <si>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</si>
  <si>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</si>
  <si>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</si>
  <si>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</si>
  <si>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</si>
  <si>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</si>
  <si>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</si>
  <si>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</si>
  <si>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</si>
  <si>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</si>
  <si>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</si>
  <si>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</si>
  <si>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</si>
  <si>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</si>
  <si>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</si>
  <si>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</si>
  <si>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</si>
  <si>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</si>
  <si>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</si>
  <si>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</si>
  <si>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</si>
  <si>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</si>
  <si>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</si>
  <si>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</si>
  <si>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</si>
  <si>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</si>
  <si>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</si>
  <si>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</si>
  <si>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</si>
  <si>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</si>
  <si>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</si>
  <si>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</si>
  <si>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</si>
  <si>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</si>
  <si>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</si>
  <si>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</si>
  <si>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</si>
  <si>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</si>
  <si>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</si>
  <si>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</si>
  <si>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</si>
  <si>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</si>
  <si>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</si>
  <si>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</si>
  <si>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</si>
  <si>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</si>
  <si>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</si>
  <si>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</si>
  <si>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</si>
  <si>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</si>
  <si>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</si>
  <si>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</si>
  <si>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</si>
  <si>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</si>
  <si>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</si>
  <si>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</si>
  <si>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</si>
  <si>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</si>
  <si>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</si>
  <si>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</si>
  <si>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</si>
  <si>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</si>
  <si>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</si>
  <si>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</si>
  <si>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</si>
  <si>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</si>
  <si>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</si>
  <si>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</si>
  <si>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</si>
  <si>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</si>
  <si>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</si>
  <si>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</si>
  <si>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</si>
  <si>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</si>
  <si>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</si>
  <si>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</si>
  <si>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</si>
  <si>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</si>
  <si>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</si>
  <si>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</si>
  <si>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</si>
  <si>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</si>
  <si>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</si>
  <si>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</si>
  <si>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</si>
  <si>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</si>
  <si>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</si>
  <si>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</si>
  <si>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</si>
  <si>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</si>
  <si>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</si>
  <si>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</si>
  <si>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</si>
  <si>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</si>
  <si>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</si>
  <si>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</si>
  <si>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</si>
  <si>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</si>
  <si>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</si>
  <si>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</si>
  <si>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</si>
  <si>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</si>
  <si>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</si>
  <si>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</si>
  <si>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</si>
  <si>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</si>
  <si>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</si>
  <si>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</si>
  <si>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</si>
  <si>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</si>
  <si>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</si>
  <si>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</si>
  <si>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</si>
  <si>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</si>
  <si>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</si>
  <si>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</si>
  <si>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</si>
  <si>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</si>
  <si>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</si>
  <si>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</si>
  <si>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</si>
  <si>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</si>
  <si>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</si>
  <si>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</si>
  <si>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</si>
  <si>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</si>
  <si>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</si>
  <si>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</si>
  <si>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</si>
  <si>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</si>
  <si>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</si>
  <si>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</si>
  <si>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</si>
  <si>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</si>
  <si>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</si>
  <si>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</si>
  <si>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</si>
  <si>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</si>
  <si>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</si>
  <si>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</si>
  <si>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</si>
  <si>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</si>
  <si>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</si>
  <si>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</si>
  <si>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</si>
  <si>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</si>
  <si>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</si>
  <si>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</si>
  <si>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</si>
  <si>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</si>
  <si>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</si>
  <si>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</si>
  <si>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</si>
  <si>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</si>
  <si>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</si>
  <si>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</si>
  <si>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</si>
  <si>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</si>
  <si>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</si>
  <si>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</si>
  <si>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</si>
  <si>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</si>
  <si>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</si>
  <si>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</si>
  <si>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</si>
  <si>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</si>
  <si>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</si>
  <si>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</si>
  <si>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</si>
  <si>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</si>
  <si>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</si>
  <si>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</si>
  <si>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</si>
  <si>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</si>
  <si>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</si>
  <si>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</si>
  <si>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</si>
  <si>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</si>
  <si>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</si>
  <si>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</si>
  <si>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</si>
  <si>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</si>
  <si>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</si>
  <si>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</si>
  <si>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</si>
  <si>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</si>
  <si>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</si>
  <si>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</si>
  <si>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</si>
  <si>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</si>
  <si>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</si>
  <si>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</si>
  <si>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</si>
  <si>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</si>
  <si>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</si>
  <si>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</si>
  <si>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</si>
  <si>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</si>
  <si>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</si>
  <si>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</si>
  <si>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</si>
  <si>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</si>
  <si>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</si>
  <si>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</si>
  <si>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</si>
  <si>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</si>
  <si>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</si>
  <si>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</si>
  <si>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</si>
  <si>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</si>
  <si>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</si>
  <si>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</si>
  <si>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</si>
  <si>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</si>
  <si>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</si>
  <si>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</si>
  <si>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</si>
  <si>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</si>
  <si>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</si>
  <si>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</si>
  <si>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</si>
  <si>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</si>
  <si>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</si>
  <si>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</si>
  <si>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</si>
  <si>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</si>
  <si>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</si>
  <si>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</si>
  <si>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</si>
  <si>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</si>
  <si>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</si>
  <si>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</si>
  <si>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</si>
  <si>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</si>
  <si>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</si>
  <si>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</si>
  <si>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</si>
  <si>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</si>
  <si>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</si>
  <si>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</si>
  <si>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</si>
  <si>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</si>
  <si>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</si>
  <si>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</si>
  <si>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</si>
  <si>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</si>
  <si>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</si>
  <si>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</si>
  <si>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</si>
  <si>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</si>
  <si>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</si>
  <si>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</si>
  <si>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</si>
  <si>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</si>
  <si>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</si>
  <si>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</si>
  <si>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</si>
  <si>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</si>
  <si>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</si>
  <si>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</si>
  <si>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</si>
  <si>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</si>
  <si>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</si>
  <si>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</si>
  <si>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</si>
  <si>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</si>
  <si>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</si>
  <si>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</si>
  <si>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</si>
  <si>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</si>
  <si>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</si>
  <si>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</si>
  <si>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</si>
  <si>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</si>
  <si>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</si>
  <si>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</si>
  <si>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</si>
  <si>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</si>
  <si>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</si>
  <si>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</si>
  <si>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</si>
  <si>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</si>
  <si>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</si>
  <si>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</si>
  <si>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</si>
  <si>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</si>
  <si>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</si>
  <si>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</si>
  <si>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</si>
  <si>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</si>
  <si>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</si>
  <si>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</si>
  <si>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</si>
  <si>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</si>
  <si>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</si>
  <si>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</si>
  <si>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</si>
  <si>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</si>
  <si>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</si>
  <si>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</si>
  <si>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</si>
  <si>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</si>
  <si>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</si>
  <si>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</si>
  <si>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</si>
  <si>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</si>
  <si>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</si>
  <si>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</si>
  <si>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</si>
  <si>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</si>
  <si>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</si>
  <si>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</si>
  <si>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</si>
  <si>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</si>
  <si>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</si>
  <si>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</si>
  <si>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</si>
  <si>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</si>
  <si>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</si>
  <si>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</si>
  <si>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</si>
  <si>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</si>
  <si>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</si>
  <si>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</si>
  <si>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</si>
  <si>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</si>
  <si>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</si>
  <si>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</si>
  <si>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</si>
  <si>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</si>
  <si>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</si>
  <si>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</si>
  <si>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</si>
  <si>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</si>
  <si>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</si>
  <si>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</si>
  <si>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</si>
  <si>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</si>
  <si>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</si>
  <si>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</si>
  <si>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</si>
  <si>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</si>
  <si>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</si>
  <si>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</si>
  <si>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</si>
  <si>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</si>
  <si>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</si>
  <si>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</si>
  <si>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</si>
  <si>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</si>
  <si>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</si>
  <si>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</si>
  <si>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</si>
  <si>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</si>
  <si>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</si>
  <si>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</si>
  <si>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</si>
  <si>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</si>
  <si>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</si>
  <si>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</si>
  <si>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</si>
  <si>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</si>
  <si>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</si>
  <si>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</si>
  <si>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</si>
  <si>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</si>
  <si>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</si>
  <si>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</si>
  <si>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</si>
  <si>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</si>
  <si>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</si>
  <si>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</si>
  <si>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</si>
  <si>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</si>
  <si>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</si>
  <si>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</si>
  <si>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</si>
  <si>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</si>
  <si>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</si>
  <si>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</si>
  <si>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</si>
  <si>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</si>
  <si>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</si>
  <si>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</si>
  <si>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</si>
  <si>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</si>
  <si>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</si>
  <si>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</si>
  <si>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</si>
  <si>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</si>
  <si>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</si>
  <si>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</si>
  <si>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</si>
  <si>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</si>
  <si>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</si>
  <si>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</si>
  <si>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</si>
  <si>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</si>
  <si>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</si>
  <si>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</si>
  <si>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</si>
  <si>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</si>
  <si>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</si>
  <si>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</si>
  <si>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</si>
  <si>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</si>
  <si>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</si>
  <si>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</si>
  <si>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</si>
  <si>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</si>
  <si>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</si>
  <si>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</si>
  <si>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</si>
  <si>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</si>
  <si>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</si>
  <si>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</si>
  <si>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</si>
  <si>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</si>
  <si>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</si>
  <si>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</si>
  <si>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</si>
  <si>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</si>
  <si>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</si>
  <si>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</si>
  <si>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</si>
  <si>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</si>
  <si>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</si>
  <si>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</si>
  <si>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</si>
  <si>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</si>
  <si>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</si>
  <si>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</si>
  <si>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</si>
  <si>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</si>
  <si>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</si>
  <si>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</si>
  <si>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</si>
  <si>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</si>
  <si>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</si>
  <si>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</si>
  <si>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</si>
  <si>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</si>
  <si>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</si>
  <si>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</si>
  <si>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</si>
  <si>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</si>
  <si>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</si>
  <si>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</si>
  <si>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</si>
  <si>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</si>
  <si>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</si>
  <si>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</si>
  <si>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</si>
  <si>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</si>
  <si>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</si>
  <si>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</si>
  <si>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</si>
  <si>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</si>
  <si>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</si>
  <si>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</si>
  <si>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</si>
  <si>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</si>
  <si>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</si>
  <si>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</si>
  <si>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</si>
  <si>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</si>
  <si>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</si>
  <si>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</si>
  <si>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</si>
  <si>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</si>
  <si>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</si>
  <si>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</si>
  <si>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</si>
  <si>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</si>
  <si>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</si>
  <si>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</si>
  <si>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</si>
  <si>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</si>
  <si>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</si>
  <si>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</si>
  <si>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</si>
  <si>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</si>
  <si>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</si>
  <si>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</si>
  <si>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</si>
  <si>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</si>
  <si>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</si>
  <si>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</si>
  <si>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</si>
  <si>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</si>
  <si>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</si>
  <si>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</si>
  <si>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</si>
  <si>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</si>
  <si>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</si>
  <si>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</si>
  <si>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</si>
  <si>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</si>
  <si>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</si>
  <si>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</si>
  <si>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</si>
  <si>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</si>
  <si>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</si>
  <si>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</si>
  <si>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</si>
  <si>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</si>
  <si>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</si>
  <si>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</si>
  <si>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</si>
  <si>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</si>
  <si>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</si>
  <si>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</si>
  <si>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</si>
  <si>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</si>
  <si>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</si>
  <si>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</si>
  <si>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</si>
  <si>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</si>
  <si>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</si>
  <si>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</si>
  <si>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</si>
  <si>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</si>
  <si>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</si>
  <si>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</si>
  <si>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</si>
  <si>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</si>
  <si>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</si>
  <si>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</si>
  <si>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</si>
  <si>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</si>
  <si>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</si>
  <si>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</si>
  <si>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</si>
  <si>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</si>
  <si>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</si>
  <si>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</si>
  <si>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</si>
  <si>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</si>
  <si>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</si>
  <si>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</si>
  <si>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</si>
  <si>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</si>
  <si>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</si>
  <si>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</si>
  <si>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</si>
  <si>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</si>
  <si>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</si>
  <si>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</si>
  <si>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</si>
  <si>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</si>
  <si>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</si>
  <si>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</si>
  <si>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</si>
  <si>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</si>
  <si>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</si>
  <si>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</si>
  <si>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</si>
  <si>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</si>
  <si>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</si>
  <si>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</si>
  <si>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</si>
  <si>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</si>
  <si>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</si>
  <si>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</si>
  <si>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</si>
  <si>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</si>
  <si>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</si>
  <si>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</si>
  <si>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</si>
  <si>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</si>
  <si>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</si>
  <si>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</si>
  <si>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</si>
  <si>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</si>
  <si>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</si>
  <si>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</si>
  <si>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</si>
  <si>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</si>
  <si>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</si>
  <si>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</si>
  <si>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</si>
  <si>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</si>
  <si>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</si>
  <si>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</si>
  <si>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</si>
  <si>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</si>
  <si>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</si>
  <si>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</si>
  <si>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</si>
  <si>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</si>
  <si>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</si>
  <si>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</si>
  <si>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</si>
  <si>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</si>
  <si>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</si>
  <si>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</si>
  <si>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</si>
  <si>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</si>
  <si>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</si>
  <si>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</si>
  <si>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</si>
  <si>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</si>
  <si>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</si>
  <si>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</si>
  <si>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</si>
  <si>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</si>
  <si>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</si>
  <si>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</si>
  <si>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</si>
  <si>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</si>
  <si>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</si>
  <si>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</si>
  <si>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</si>
  <si>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</si>
  <si>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</si>
  <si>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</si>
  <si>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</si>
  <si>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</si>
  <si>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</si>
  <si>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</si>
  <si>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</si>
  <si>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</si>
  <si>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</si>
  <si>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</si>
  <si>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</si>
  <si>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</si>
  <si>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</si>
  <si>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</si>
  <si>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</si>
  <si>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</si>
  <si>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</si>
  <si>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</si>
  <si>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</si>
  <si>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</si>
  <si>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</si>
  <si>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</si>
  <si>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</si>
  <si>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</si>
  <si>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</si>
  <si>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</si>
  <si>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</si>
  <si>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</si>
  <si>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</si>
  <si>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</si>
  <si>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</si>
  <si>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</si>
  <si>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</si>
  <si>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</si>
  <si>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</si>
  <si>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</si>
  <si>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</si>
  <si>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</si>
  <si>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</si>
  <si>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</si>
  <si>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</si>
  <si>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</si>
  <si>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</si>
  <si>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</si>
  <si>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</si>
  <si>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</si>
  <si>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</si>
  <si>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</si>
  <si>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</si>
  <si>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</si>
  <si>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</si>
  <si>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</si>
  <si>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</si>
  <si>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</si>
  <si>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</si>
  <si>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</si>
  <si>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</si>
  <si>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</si>
  <si>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</si>
  <si>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</si>
  <si>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</si>
  <si>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</si>
  <si>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</si>
  <si>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</si>
  <si>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</si>
  <si>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</si>
  <si>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</si>
  <si>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</si>
  <si>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</si>
  <si>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</si>
  <si>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</si>
  <si>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</si>
  <si>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</si>
  <si>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</si>
  <si>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</si>
  <si>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</si>
  <si>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</si>
  <si>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</si>
  <si>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</si>
  <si>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</si>
  <si>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</si>
  <si>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</si>
  <si>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</si>
  <si>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</si>
  <si>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</si>
  <si>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</si>
  <si>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</si>
  <si>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</si>
  <si>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</si>
  <si>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</si>
  <si>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</si>
  <si>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</si>
  <si>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</si>
  <si>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</si>
  <si>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</si>
  <si>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</si>
  <si>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</si>
  <si>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</si>
  <si>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</si>
  <si>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</si>
  <si>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</si>
  <si>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</si>
  <si>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</si>
  <si>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</si>
  <si>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</si>
  <si>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</si>
  <si>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</si>
  <si>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</si>
  <si>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</si>
  <si>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</si>
  <si>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</si>
  <si>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</si>
  <si>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</si>
  <si>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</si>
  <si>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</si>
  <si>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</si>
  <si>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</si>
  <si>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</si>
  <si>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</si>
  <si>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</si>
  <si>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</si>
  <si>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</si>
  <si>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</si>
  <si>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</si>
  <si>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</si>
  <si>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</si>
  <si>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</si>
  <si>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</si>
  <si>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</si>
  <si>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</si>
  <si>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</si>
  <si>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</si>
  <si>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</si>
  <si>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</si>
  <si>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</si>
  <si>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</si>
  <si>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</si>
  <si>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</si>
  <si>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</si>
  <si>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</si>
  <si>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</si>
  <si>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</si>
  <si>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</si>
  <si>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</si>
  <si>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</si>
  <si>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</si>
  <si>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</si>
  <si>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</si>
  <si>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</si>
  <si>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</si>
  <si>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</si>
  <si>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</si>
  <si>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</si>
  <si>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</si>
  <si>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</si>
  <si>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</si>
  <si>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</si>
  <si>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</si>
  <si>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</si>
  <si>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</si>
  <si>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</si>
  <si>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</si>
  <si>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</si>
  <si>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</si>
  <si>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</si>
  <si>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</si>
  <si>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</si>
  <si>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</si>
  <si>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</si>
  <si>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</si>
  <si>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</si>
  <si>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</si>
  <si>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</si>
  <si>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</si>
  <si>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</si>
  <si>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</si>
  <si>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</si>
  <si>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</si>
  <si>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</si>
  <si>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</si>
  <si>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</si>
  <si>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</si>
  <si>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</si>
  <si>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</si>
  <si>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</si>
  <si>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</si>
  <si>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</si>
  <si>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</si>
  <si>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</si>
  <si>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</si>
  <si>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</si>
  <si>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</si>
  <si>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</si>
  <si>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</si>
  <si>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</si>
  <si>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</si>
  <si>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</si>
  <si>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</si>
  <si>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</si>
  <si>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</si>
  <si>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</si>
  <si>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</si>
  <si>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</si>
  <si>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</si>
  <si>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</si>
  <si>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</si>
  <si>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</si>
  <si>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</si>
  <si>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</si>
  <si>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</si>
  <si>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</si>
  <si>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</si>
  <si>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</si>
  <si>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</si>
  <si>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</si>
  <si>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</si>
  <si>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</si>
  <si>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</si>
  <si>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</si>
  <si>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</si>
  <si>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</si>
  <si>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</si>
  <si>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</si>
  <si>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</si>
  <si>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</si>
  <si>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</si>
  <si>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</si>
  <si>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</si>
  <si>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</si>
  <si>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</si>
  <si>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</si>
  <si>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</si>
  <si>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</si>
  <si>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</si>
  <si>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</si>
  <si>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</si>
  <si>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</si>
  <si>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</si>
  <si>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</si>
  <si>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</si>
  <si>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</si>
  <si>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</si>
  <si>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</si>
  <si>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</si>
  <si>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</si>
  <si>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</si>
  <si>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</si>
  <si>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</si>
  <si>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</si>
  <si>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</si>
  <si>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</si>
  <si>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</si>
  <si>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</si>
  <si>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</si>
  <si>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</si>
  <si>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</si>
  <si>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</si>
  <si>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</si>
  <si>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</si>
  <si>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</si>
  <si>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</si>
  <si>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</si>
  <si>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</si>
  <si>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</si>
  <si>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</si>
  <si>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</si>
  <si>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</si>
  <si>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</si>
  <si>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</si>
  <si>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</si>
  <si>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</si>
  <si>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</si>
  <si>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</si>
  <si>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</si>
  <si>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</si>
  <si>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</si>
  <si>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</si>
  <si>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</si>
  <si>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</si>
  <si>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</si>
  <si>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</si>
  <si>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</si>
  <si>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</si>
  <si>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</si>
  <si>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</si>
  <si>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</si>
  <si>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</si>
  <si>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</si>
  <si>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</si>
  <si>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</si>
  <si>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</si>
  <si>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</si>
  <si>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</si>
  <si>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</si>
  <si>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</si>
  <si>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</si>
  <si>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</si>
  <si>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</si>
  <si>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</si>
  <si>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</si>
  <si>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</si>
  <si>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</si>
  <si>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</si>
  <si>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</si>
  <si>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</si>
  <si>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</si>
  <si>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</si>
  <si>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</si>
  <si>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</si>
  <si>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</si>
  <si>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</si>
  <si>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</si>
  <si>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</si>
  <si>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</si>
  <si>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</si>
  <si>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</si>
  <si>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</si>
  <si>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</si>
  <si>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</si>
  <si>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</si>
  <si>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</si>
  <si>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</si>
  <si>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</si>
  <si>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</si>
  <si>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</si>
  <si>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</si>
  <si>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</si>
  <si>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</si>
  <si>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</si>
  <si>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</si>
  <si>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</si>
  <si>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</si>
  <si>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</si>
  <si>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</si>
  <si>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</si>
  <si>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</si>
  <si>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</si>
  <si>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</si>
  <si>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</si>
  <si>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</si>
  <si>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</si>
  <si>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</si>
  <si>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</si>
  <si>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</si>
  <si>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</si>
  <si>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</si>
  <si>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</si>
  <si>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</si>
  <si>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</si>
  <si>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</si>
  <si>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</si>
  <si>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</si>
  <si>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</si>
  <si>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</si>
  <si>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</si>
  <si>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</si>
  <si>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</si>
  <si>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</si>
  <si>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</si>
  <si>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</si>
  <si>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</si>
  <si>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</si>
  <si>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</si>
  <si>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</si>
  <si>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</si>
  <si>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</si>
  <si>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</si>
  <si>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</si>
  <si>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</si>
  <si>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</si>
  <si>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</si>
  <si>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</si>
  <si>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</si>
  <si>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</si>
  <si>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</si>
  <si>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</si>
  <si>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</si>
  <si>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</si>
  <si>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</si>
  <si>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</si>
  <si>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</si>
  <si>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</si>
  <si>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</si>
  <si>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</si>
  <si>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</si>
  <si>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</si>
  <si>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</si>
  <si>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</si>
  <si>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</si>
  <si>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</si>
  <si>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</si>
  <si>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</si>
  <si>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</si>
  <si>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</si>
  <si>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</si>
  <si>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</si>
  <si>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</si>
  <si>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</si>
  <si>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</si>
  <si>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</si>
  <si>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</si>
  <si>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</si>
  <si>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</si>
  <si>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</si>
  <si>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</si>
  <si>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</si>
  <si>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</si>
  <si>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</si>
  <si>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</si>
  <si>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</si>
  <si>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</si>
  <si>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</si>
  <si>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</si>
  <si>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</si>
  <si>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</si>
  <si>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</si>
  <si>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</si>
  <si>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</si>
  <si>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</si>
  <si>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</si>
  <si>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</si>
  <si>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</si>
  <si>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</si>
  <si>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</si>
  <si>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</si>
  <si>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</si>
  <si>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</si>
  <si>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</si>
  <si>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</si>
  <si>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</si>
  <si>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</si>
  <si>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</si>
  <si>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</si>
  <si>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</si>
  <si>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</si>
  <si>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</si>
  <si>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</si>
  <si>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</si>
  <si>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</si>
  <si>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</si>
  <si>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</si>
  <si>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</si>
  <si>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</si>
  <si>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</si>
  <si>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</si>
  <si>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</si>
  <si>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</si>
  <si>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</si>
  <si>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</si>
  <si>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</si>
  <si>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</si>
  <si>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</si>
  <si>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</si>
  <si>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</si>
  <si>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</si>
  <si>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</si>
  <si>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</si>
  <si>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</si>
  <si>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</si>
  <si>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</si>
  <si>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</si>
  <si>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</si>
  <si>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</si>
  <si>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</si>
  <si>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</si>
  <si>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</si>
  <si>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</si>
  <si>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</si>
  <si>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</si>
  <si>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</si>
  <si>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</si>
  <si>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</si>
  <si>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</si>
  <si>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</si>
  <si>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</si>
  <si>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</si>
  <si>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</si>
  <si>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</si>
  <si>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</si>
  <si>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</si>
  <si>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</si>
  <si>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</si>
  <si>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</si>
  <si>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</si>
  <si>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</si>
  <si>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</si>
  <si>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</si>
  <si>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</si>
  <si>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</si>
  <si>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</si>
  <si>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</si>
  <si>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</si>
  <si>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</si>
  <si>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</si>
  <si>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</si>
  <si>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</si>
  <si>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</si>
  <si>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</si>
  <si>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</si>
  <si>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</si>
  <si>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</si>
  <si>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</si>
  <si>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</si>
  <si>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</si>
  <si>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</si>
  <si>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</si>
  <si>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</si>
  <si>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</si>
  <si>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</si>
  <si>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</si>
  <si>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</si>
  <si>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</si>
  <si>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</si>
  <si>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</si>
  <si>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</si>
  <si>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</si>
  <si>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</si>
  <si>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</si>
  <si>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</si>
  <si>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</si>
  <si>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</si>
  <si>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</si>
  <si>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</si>
  <si>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</si>
  <si>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</si>
  <si>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</si>
  <si>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</si>
  <si>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</si>
  <si>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</si>
  <si>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</si>
  <si>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</si>
  <si>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</si>
  <si>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</si>
  <si>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</si>
  <si>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</si>
  <si>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</si>
  <si>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</si>
  <si>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</si>
  <si>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</si>
  <si>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</si>
  <si>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</si>
  <si>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</si>
  <si>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</si>
  <si>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</si>
  <si>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</si>
  <si>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</si>
  <si>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</si>
  <si>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</si>
  <si>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</si>
  <si>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</si>
  <si>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</si>
  <si>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</si>
  <si>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</si>
  <si>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</si>
  <si>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</si>
  <si>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</si>
  <si>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</si>
  <si>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</si>
  <si>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</si>
  <si>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</si>
  <si>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</si>
  <si>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</si>
  <si>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</si>
  <si>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</si>
  <si>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</si>
  <si>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</si>
  <si>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</si>
  <si>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</si>
  <si>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</si>
  <si>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</si>
  <si>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</si>
  <si>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</si>
  <si>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</si>
  <si>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</si>
  <si>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</si>
  <si>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</si>
  <si>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</si>
  <si>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</si>
  <si>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</si>
  <si>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</si>
  <si>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</si>
  <si>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</si>
  <si>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</si>
  <si>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</si>
  <si>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</si>
  <si>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</si>
  <si>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</si>
  <si>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</si>
  <si>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</si>
  <si>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</si>
  <si>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</si>
  <si>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</si>
  <si>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</si>
  <si>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</si>
  <si>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</si>
  <si>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</si>
  <si>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</si>
  <si>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</si>
  <si>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</si>
  <si>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</si>
  <si>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</si>
  <si>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</si>
  <si>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</si>
  <si>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</si>
  <si>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</si>
  <si>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</si>
  <si>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</si>
  <si>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</si>
  <si>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</si>
  <si>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</si>
  <si>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</si>
  <si>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</si>
  <si>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</si>
  <si>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</si>
  <si>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</si>
  <si>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</si>
  <si>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</si>
  <si>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</si>
  <si>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</si>
  <si>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</si>
  <si>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</si>
  <si>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</si>
  <si>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</si>
  <si>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</si>
  <si>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</si>
  <si>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</si>
  <si>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</si>
  <si>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</si>
  <si>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</si>
  <si>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</si>
  <si>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</si>
  <si>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</si>
  <si>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</si>
  <si>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</si>
  <si>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</si>
  <si>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</si>
  <si>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</si>
  <si>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</si>
  <si>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</si>
  <si>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</si>
  <si>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</si>
  <si>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</si>
  <si>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</si>
  <si>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</si>
  <si>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</si>
  <si>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</si>
  <si>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</si>
  <si>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</si>
  <si>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</si>
  <si>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</si>
  <si>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</si>
  <si>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</si>
  <si>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</si>
  <si>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</si>
  <si>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</si>
  <si>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</si>
  <si>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</si>
  <si>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</si>
  <si>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</si>
  <si>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</si>
  <si>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</si>
  <si>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</si>
  <si>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</si>
  <si>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</si>
  <si>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</si>
  <si>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</si>
  <si>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</si>
  <si>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</si>
  <si>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</si>
  <si>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</si>
  <si>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</si>
  <si>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</si>
  <si>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</si>
  <si>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</si>
  <si>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</si>
  <si>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</si>
  <si>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</si>
  <si>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</si>
  <si>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</si>
  <si>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</si>
  <si>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</si>
  <si>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</si>
  <si>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</si>
  <si>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</si>
  <si>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</si>
  <si>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</si>
  <si>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</si>
  <si>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</si>
  <si>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</si>
  <si>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</si>
  <si>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</si>
  <si>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</si>
  <si>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</si>
  <si>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</si>
  <si>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</si>
  <si>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</si>
  <si>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</si>
  <si>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</si>
  <si>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</si>
  <si>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</si>
  <si>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</si>
  <si>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</si>
  <si>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</si>
  <si>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</si>
  <si>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</si>
  <si>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</si>
  <si>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</si>
  <si>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</si>
  <si>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</si>
  <si>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</si>
  <si>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</si>
  <si>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</si>
  <si>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</si>
  <si>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</si>
  <si>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</si>
  <si>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</si>
  <si>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</si>
  <si>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</si>
  <si>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</si>
  <si>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</si>
  <si>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</si>
  <si>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</si>
  <si>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</si>
  <si>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</si>
  <si>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</si>
  <si>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</si>
  <si>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</si>
  <si>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</si>
  <si>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</si>
  <si>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</si>
  <si>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</si>
  <si>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</si>
  <si>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</si>
  <si>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</si>
  <si>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</si>
  <si>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</si>
  <si>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</si>
  <si>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</si>
  <si>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</si>
  <si>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</si>
  <si>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</si>
  <si>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</si>
  <si>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</si>
  <si>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</si>
  <si>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</si>
  <si>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</si>
  <si>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</si>
  <si>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</si>
  <si>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</si>
  <si>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</si>
  <si>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</si>
  <si>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</si>
  <si>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</si>
  <si>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</si>
  <si>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</si>
  <si>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</si>
  <si>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</si>
  <si>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</si>
  <si>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</si>
  <si>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</si>
  <si>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</si>
  <si>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</si>
  <si>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</si>
  <si>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</si>
  <si>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</si>
  <si>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</si>
  <si>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</si>
  <si>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</si>
  <si>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</si>
  <si>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</si>
  <si>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</si>
  <si>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</si>
  <si>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</si>
  <si>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</si>
  <si>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</si>
  <si>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</si>
  <si>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</si>
  <si>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</si>
  <si>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</si>
  <si>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</si>
  <si>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</si>
  <si>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</si>
  <si>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</si>
  <si>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</si>
  <si>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</si>
  <si>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</si>
  <si>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</si>
  <si>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</si>
  <si>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</si>
  <si>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</si>
  <si>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</si>
  <si>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</si>
  <si>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</si>
  <si>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</si>
  <si>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</si>
  <si>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</si>
  <si>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</si>
  <si>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</si>
  <si>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</si>
  <si>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</si>
  <si>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</si>
  <si>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</si>
  <si>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</si>
  <si>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</si>
  <si>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</si>
  <si>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</si>
  <si>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</si>
  <si>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</si>
  <si>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</si>
  <si>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</si>
  <si>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</si>
  <si>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</si>
  <si>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</si>
  <si>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</si>
  <si>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</si>
  <si>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</si>
  <si>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</si>
  <si>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</si>
  <si>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</si>
  <si>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</si>
  <si>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</si>
  <si>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</si>
  <si>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</si>
  <si>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</si>
  <si>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</si>
  <si>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</si>
  <si>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</si>
  <si>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</si>
  <si>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</si>
  <si>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</si>
  <si>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</si>
  <si>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</si>
  <si>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</si>
  <si>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</si>
  <si>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</si>
  <si>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</si>
  <si>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</si>
  <si>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</si>
  <si>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</si>
  <si>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</si>
  <si>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</si>
  <si>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</si>
  <si>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</si>
  <si>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</si>
  <si>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</si>
  <si>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</si>
  <si>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</si>
  <si>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</si>
  <si>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</si>
  <si>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</si>
  <si>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</si>
  <si>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</si>
  <si>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</si>
  <si>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</si>
  <si>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</si>
  <si>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</si>
  <si>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</si>
  <si>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</si>
  <si>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</si>
  <si>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</si>
  <si>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</si>
  <si>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</si>
  <si>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</si>
  <si>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</si>
  <si>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</si>
  <si>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</si>
  <si>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</si>
  <si>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</si>
  <si>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</si>
  <si>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</si>
  <si>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</si>
  <si>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</si>
  <si>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</si>
  <si>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</si>
  <si>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</si>
  <si>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</si>
  <si>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</si>
  <si>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</si>
  <si>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</si>
  <si>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</si>
  <si>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</si>
  <si>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</si>
  <si>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</si>
  <si>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</si>
  <si>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</si>
  <si>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</si>
  <si>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</si>
  <si>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</si>
  <si>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</si>
  <si>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</si>
  <si>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</si>
  <si>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</si>
  <si>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</si>
  <si>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</si>
  <si>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</si>
  <si>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</si>
  <si>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</si>
  <si>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</si>
  <si>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</si>
  <si>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</si>
  <si>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</si>
  <si>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</si>
  <si>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</si>
  <si>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</si>
  <si>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</si>
  <si>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</si>
  <si>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</si>
  <si>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</si>
  <si>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</si>
  <si>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</si>
  <si>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</si>
  <si>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</si>
  <si>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</si>
  <si>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</si>
  <si>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</si>
  <si>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</si>
  <si>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</si>
  <si>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</si>
  <si>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</si>
  <si>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</si>
  <si>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</si>
  <si>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</si>
  <si>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</si>
  <si>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</si>
  <si>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</si>
  <si>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</si>
  <si>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</si>
  <si>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</si>
  <si>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</si>
  <si>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</si>
  <si>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</si>
  <si>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</si>
  <si>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</si>
  <si>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</si>
  <si>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</si>
  <si>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</si>
  <si>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</si>
  <si>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</si>
  <si>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</si>
  <si>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</si>
  <si>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</si>
  <si>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</si>
  <si>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</si>
  <si>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</si>
  <si>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</si>
  <si>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</si>
  <si>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</si>
  <si>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</si>
  <si>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</si>
  <si>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</si>
  <si>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</si>
  <si>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</si>
  <si>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</si>
  <si>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</si>
  <si>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</si>
  <si>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</si>
  <si>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</si>
  <si>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</si>
  <si>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</si>
  <si>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</si>
  <si>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</si>
  <si>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</si>
  <si>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</si>
  <si>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</si>
  <si>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</si>
  <si>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</si>
  <si>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</si>
  <si>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</si>
  <si>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</si>
  <si>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</si>
  <si>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</si>
  <si>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</si>
  <si>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</si>
  <si>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</si>
  <si>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</si>
  <si>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</si>
  <si>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</si>
  <si>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</si>
  <si>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</si>
  <si>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</si>
  <si>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</si>
  <si>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</si>
  <si>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</si>
  <si>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</si>
  <si>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</si>
  <si>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</si>
  <si>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</si>
  <si>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</si>
  <si>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</si>
  <si>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</si>
  <si>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</si>
  <si>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</si>
  <si>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</si>
  <si>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</si>
  <si>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</si>
  <si>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</si>
  <si>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</si>
  <si>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</si>
  <si>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</si>
  <si>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</si>
  <si>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</si>
  <si>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</si>
  <si>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</si>
  <si>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</si>
  <si>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</si>
  <si>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</si>
  <si>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</si>
  <si>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</si>
  <si>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</si>
  <si>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</si>
  <si>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</si>
  <si>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</si>
  <si>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</si>
  <si>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</si>
  <si>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</si>
  <si>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</si>
  <si>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</si>
  <si>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</si>
  <si>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</si>
  <si>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</si>
  <si>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</si>
  <si>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</si>
  <si>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</si>
  <si>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</si>
  <si>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</si>
  <si>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</si>
  <si>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</si>
  <si>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</si>
  <si>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</si>
  <si>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</si>
  <si>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</si>
  <si>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</si>
  <si>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</si>
  <si>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</si>
  <si>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</si>
  <si>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</si>
  <si>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</si>
  <si>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</si>
  <si>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</si>
  <si>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</si>
  <si>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</si>
  <si>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</si>
  <si>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</si>
  <si>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</si>
  <si>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</si>
  <si>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</si>
  <si>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</si>
  <si>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</si>
  <si>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</si>
  <si>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</si>
  <si>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</si>
  <si>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</si>
  <si>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</si>
  <si>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</si>
  <si>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</si>
  <si>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</si>
  <si>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</si>
  <si>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</si>
  <si>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</si>
  <si>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</si>
  <si>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</si>
  <si>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</si>
  <si>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</si>
  <si>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</si>
  <si>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</si>
  <si>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</si>
  <si>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</si>
  <si>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</si>
  <si>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</si>
  <si>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</si>
  <si>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</si>
  <si>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</si>
  <si>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</si>
  <si>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</si>
  <si>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</si>
  <si>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</si>
  <si>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</si>
  <si>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</si>
  <si>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</si>
  <si>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</si>
  <si>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</si>
  <si>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</si>
  <si>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</si>
  <si>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</si>
  <si>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</si>
  <si>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</si>
  <si>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</si>
  <si>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</si>
  <si>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</si>
  <si>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</si>
  <si>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</si>
  <si>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</si>
  <si>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</si>
  <si>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</si>
  <si>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</si>
  <si>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</si>
  <si>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</si>
  <si>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</si>
  <si>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</si>
  <si>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</si>
  <si>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</si>
  <si>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</si>
  <si>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</si>
  <si>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</si>
  <si>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</si>
  <si>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</si>
  <si>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</si>
  <si>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</si>
  <si>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</si>
  <si>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</si>
  <si>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</si>
  <si>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</si>
  <si>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</si>
  <si>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</si>
  <si>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</si>
  <si>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</si>
  <si>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</si>
  <si>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</si>
  <si>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</si>
  <si>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</si>
  <si>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</si>
  <si>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</si>
  <si>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</si>
  <si>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</si>
  <si>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</si>
  <si>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</si>
  <si>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</si>
  <si>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</si>
  <si>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</si>
  <si>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</si>
  <si>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</si>
  <si>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</si>
  <si>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</si>
  <si>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</si>
  <si>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</si>
  <si>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</si>
  <si>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</si>
  <si>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</si>
  <si>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</si>
  <si>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</si>
  <si>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</si>
  <si>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</si>
  <si>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</si>
  <si>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</si>
  <si>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</si>
  <si>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</si>
  <si>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</si>
  <si>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</si>
  <si>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</si>
  <si>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</si>
  <si>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</si>
  <si>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</si>
  <si>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</si>
  <si>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</si>
  <si>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</si>
  <si>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</si>
  <si>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</si>
  <si>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</si>
  <si>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</si>
  <si>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</si>
  <si>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</si>
  <si>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</si>
  <si>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</si>
  <si>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</si>
  <si>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</si>
  <si>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</si>
  <si>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</si>
  <si>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</si>
  <si>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</si>
  <si>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</si>
  <si>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</si>
  <si>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</si>
  <si>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</si>
  <si>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</si>
  <si>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</si>
  <si>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</si>
  <si>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</si>
  <si>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</si>
  <si>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</si>
  <si>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</si>
  <si>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</si>
  <si>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</si>
  <si>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</si>
  <si>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</si>
  <si>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</si>
  <si>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</si>
  <si>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</si>
  <si>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</si>
  <si>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</si>
  <si>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</si>
  <si>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</si>
  <si>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</si>
  <si>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</si>
  <si>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</si>
  <si>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</si>
  <si>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</si>
  <si>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</si>
  <si>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</si>
  <si>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</si>
  <si>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</si>
  <si>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</si>
  <si>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</si>
  <si>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</si>
  <si>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</si>
  <si>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</si>
  <si>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</si>
  <si>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</si>
  <si>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</si>
  <si>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</si>
  <si>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</si>
  <si>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</si>
  <si>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</si>
  <si>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</si>
  <si>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</si>
  <si>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</si>
  <si>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</si>
  <si>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</si>
  <si>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</si>
  <si>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</si>
  <si>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</si>
  <si>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</si>
  <si>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</si>
  <si>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</si>
  <si>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</si>
  <si>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</si>
  <si>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</si>
  <si>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</si>
  <si>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</si>
  <si>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</si>
  <si>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</si>
  <si>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</si>
  <si>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</si>
  <si>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</si>
  <si>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</si>
  <si>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</si>
  <si>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</si>
  <si>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</si>
  <si>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</si>
  <si>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</si>
  <si>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</si>
  <si>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</si>
  <si>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</si>
  <si>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</si>
  <si>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</si>
  <si>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</si>
  <si>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</si>
  <si>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</si>
  <si>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</si>
  <si>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</si>
  <si>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</si>
  <si>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</si>
  <si>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</si>
  <si>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</si>
  <si>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</si>
  <si>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</si>
  <si>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</si>
  <si>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</si>
  <si>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</si>
  <si>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</si>
  <si>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</si>
  <si>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</si>
  <si>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</si>
  <si>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</si>
  <si>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</si>
  <si>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</si>
  <si>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</si>
  <si>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</si>
  <si>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</si>
  <si>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</si>
  <si>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</si>
  <si>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</si>
  <si>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</si>
  <si>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</si>
  <si>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</si>
  <si>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</si>
  <si>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</si>
  <si>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</si>
  <si>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</si>
  <si>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</si>
  <si>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</si>
  <si>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</si>
  <si>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</si>
  <si>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</si>
  <si>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</si>
  <si>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</si>
  <si>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</si>
  <si>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</si>
  <si>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</si>
  <si>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</si>
  <si>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</si>
  <si>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</si>
  <si>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</si>
  <si>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</si>
  <si>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</si>
  <si>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</si>
  <si>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</si>
  <si>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</si>
  <si>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</si>
  <si>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</si>
  <si>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</si>
  <si>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</si>
  <si>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</si>
  <si>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</si>
  <si>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</si>
  <si>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</si>
  <si>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</si>
  <si>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</si>
  <si>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</si>
  <si>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</si>
  <si>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</si>
  <si>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</si>
  <si>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</si>
  <si>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</si>
  <si>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</si>
  <si>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</si>
  <si>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</si>
  <si>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</si>
  <si>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</si>
  <si>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</si>
  <si>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</si>
  <si>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</si>
  <si>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</si>
  <si>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</si>
  <si>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</si>
  <si>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</si>
  <si>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</si>
  <si>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</si>
  <si>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</si>
  <si>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</si>
  <si>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</si>
  <si>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</si>
  <si>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</si>
  <si>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</si>
  <si>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</si>
  <si>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</si>
  <si>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</si>
  <si>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</si>
  <si>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</si>
  <si>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</si>
  <si>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</si>
  <si>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</si>
  <si>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</si>
  <si>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</si>
  <si>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</si>
  <si>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</si>
  <si>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</si>
  <si>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</si>
  <si>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</si>
  <si>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</si>
  <si>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</si>
  <si>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</si>
  <si>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</si>
  <si>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</si>
  <si>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</si>
  <si>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</si>
  <si>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</si>
  <si>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</si>
  <si>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</si>
  <si>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</si>
  <si>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</si>
  <si>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</si>
  <si>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</si>
  <si>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</si>
  <si>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</si>
  <si>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</si>
  <si>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</si>
  <si>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</si>
  <si>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</si>
  <si>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</si>
  <si>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</si>
  <si>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</si>
  <si>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</si>
  <si>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</si>
  <si>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</si>
  <si>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</si>
  <si>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</si>
  <si>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</si>
  <si>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</si>
  <si>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</si>
  <si>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</si>
  <si>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</si>
  <si>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</si>
  <si>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</si>
  <si>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</si>
  <si>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</si>
  <si>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</si>
  <si>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</si>
  <si>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</si>
  <si>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</si>
  <si>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</si>
  <si>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</si>
  <si>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</si>
  <si>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</si>
  <si>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</si>
  <si>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</si>
  <si>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</si>
  <si>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</si>
  <si>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</si>
  <si>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</si>
  <si>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</si>
  <si>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</si>
  <si>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</si>
  <si>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</si>
  <si>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</si>
  <si>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</si>
  <si>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</si>
  <si>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</si>
  <si>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</si>
  <si>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</si>
  <si>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</si>
  <si>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</si>
  <si>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</si>
  <si>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</si>
  <si>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</si>
  <si>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</si>
  <si>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</si>
  <si>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</si>
  <si>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</si>
  <si>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</si>
  <si>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</si>
  <si>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</si>
  <si>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</si>
  <si>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</si>
  <si>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</si>
  <si>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</si>
  <si>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</si>
  <si>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</si>
  <si>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</si>
  <si>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</si>
  <si>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</si>
  <si>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</si>
  <si>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</si>
  <si>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</si>
  <si>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</si>
  <si>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</si>
  <si>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</si>
  <si>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</si>
  <si>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</si>
  <si>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</si>
  <si>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</si>
  <si>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</si>
  <si>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</si>
  <si>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</si>
  <si>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</si>
  <si>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</si>
  <si>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</si>
  <si>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</si>
  <si>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</si>
  <si>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</si>
  <si>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</si>
  <si>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</si>
  <si>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</si>
  <si>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</si>
  <si>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</si>
  <si>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</si>
  <si>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</si>
  <si>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</si>
  <si>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</si>
  <si>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</si>
  <si>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</si>
  <si>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</si>
  <si>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</si>
  <si>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</si>
  <si>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</si>
  <si>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</si>
  <si>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</si>
  <si>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</si>
  <si>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</si>
  <si>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</si>
  <si>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</si>
  <si>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</si>
  <si>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</si>
  <si>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</si>
  <si>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</si>
  <si>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</si>
  <si>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</si>
  <si>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</si>
  <si>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</si>
  <si>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</si>
  <si>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</si>
  <si>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</si>
  <si>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</si>
  <si>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</si>
  <si>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</si>
  <si>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</si>
  <si>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</si>
  <si>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</si>
  <si>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</si>
  <si>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</si>
  <si>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</si>
  <si>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</si>
  <si>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</si>
  <si>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</si>
  <si>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</si>
  <si>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</si>
  <si>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</si>
  <si>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</si>
  <si>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</si>
  <si>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</si>
  <si>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</si>
  <si>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</si>
  <si>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</si>
  <si>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</si>
  <si>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</si>
  <si>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</si>
  <si>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</si>
  <si>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</si>
  <si>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</si>
  <si>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</si>
  <si>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</si>
  <si>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</si>
  <si>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</si>
  <si>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</si>
  <si>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</si>
  <si>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</si>
  <si>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</si>
  <si>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</si>
  <si>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</si>
  <si>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</si>
  <si>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</si>
  <si>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</si>
  <si>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</si>
  <si>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</si>
  <si>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</si>
  <si>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</si>
  <si>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</si>
  <si>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</si>
  <si>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</si>
  <si>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</si>
  <si>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</si>
  <si>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</si>
  <si>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</si>
  <si>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</si>
  <si>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</si>
  <si>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</si>
  <si>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</si>
  <si>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</si>
  <si>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</si>
  <si>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</si>
  <si>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</si>
  <si>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</si>
  <si>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</si>
  <si>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</si>
  <si>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</si>
  <si>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</si>
  <si>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</si>
  <si>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</si>
  <si>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</si>
  <si>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</si>
  <si>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</si>
  <si>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</si>
  <si>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</si>
  <si>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</si>
  <si>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</si>
  <si>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</si>
  <si>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</si>
  <si>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</si>
  <si>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</si>
  <si>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</si>
  <si>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</si>
  <si>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</si>
  <si>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</si>
  <si>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</si>
  <si>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</si>
  <si>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</si>
  <si>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</si>
  <si>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</si>
  <si>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</si>
  <si>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</si>
  <si>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</si>
  <si>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</si>
  <si>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</si>
  <si>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</si>
  <si>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</si>
  <si>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</si>
  <si>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</si>
  <si>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</si>
  <si>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</si>
  <si>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</si>
  <si>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</si>
  <si>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</si>
  <si>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</si>
  <si>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</si>
  <si>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</si>
  <si>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</si>
  <si>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</si>
  <si>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</si>
  <si>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</si>
  <si>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</si>
  <si>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</si>
  <si>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</si>
  <si>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</si>
  <si>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</si>
  <si>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</si>
  <si>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</si>
  <si>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</si>
  <si>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</si>
  <si>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</si>
  <si>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</si>
  <si>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</si>
  <si>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</si>
  <si>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</si>
  <si>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</si>
  <si>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</si>
  <si>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</si>
  <si>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</si>
  <si>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</si>
  <si>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</si>
  <si>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</si>
  <si>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</si>
  <si>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</si>
  <si>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</si>
  <si>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</si>
  <si>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</si>
  <si>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</si>
  <si>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</si>
  <si>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</si>
  <si>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</si>
  <si>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</si>
  <si>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</si>
  <si>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</si>
  <si>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</si>
  <si>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</si>
  <si>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</si>
  <si>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</si>
  <si>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</si>
  <si>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</si>
  <si>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</si>
  <si>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</si>
  <si>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</si>
  <si>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</si>
  <si>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</si>
  <si>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</si>
  <si>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</si>
  <si>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</si>
  <si>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</si>
  <si>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</si>
  <si>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</si>
  <si>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</si>
  <si>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</si>
  <si>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</si>
  <si>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</si>
  <si>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</si>
  <si>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</si>
  <si>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</si>
  <si>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</si>
  <si>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</si>
  <si>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</si>
  <si>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</si>
  <si>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</si>
  <si>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</si>
  <si>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</si>
  <si>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</si>
  <si>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</si>
  <si>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</si>
  <si>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</si>
  <si>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</si>
  <si>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</si>
  <si>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</si>
  <si>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</si>
  <si>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</si>
  <si>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</si>
  <si>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</si>
  <si>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</si>
  <si>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</si>
  <si>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</si>
  <si>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</si>
  <si>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</si>
  <si>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</si>
  <si>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</si>
  <si>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</si>
  <si>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</si>
  <si>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</si>
  <si>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</si>
  <si>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</si>
  <si>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</si>
  <si>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</si>
  <si>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</si>
  <si>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</si>
  <si>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</si>
  <si>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</si>
  <si>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</si>
  <si>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</si>
  <si>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</si>
  <si>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</si>
  <si>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</si>
  <si>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</si>
  <si>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</si>
  <si>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</si>
  <si>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</si>
  <si>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</si>
  <si>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</si>
  <si>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</si>
  <si>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</si>
  <si>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</si>
  <si>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</si>
  <si>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</si>
  <si>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</si>
  <si>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</si>
  <si>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</si>
  <si>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</si>
  <si>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</si>
  <si>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</si>
  <si>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</si>
  <si>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</si>
  <si>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</si>
  <si>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</si>
  <si>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</si>
  <si>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</si>
  <si>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</si>
  <si>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</si>
  <si>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</si>
  <si>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</si>
  <si>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</si>
  <si>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</si>
  <si>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</si>
  <si>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</si>
  <si>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</si>
  <si>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</si>
  <si>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</si>
  <si>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</si>
  <si>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</si>
  <si>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</si>
  <si>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</si>
  <si>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</si>
  <si>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</si>
  <si>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</si>
  <si>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</si>
  <si>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</si>
  <si>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</si>
  <si>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</si>
  <si>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</si>
  <si>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</si>
  <si>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</si>
  <si>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</si>
  <si>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</si>
  <si>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</si>
  <si>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</si>
  <si>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</si>
  <si>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</si>
  <si>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</si>
  <si>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</si>
  <si>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</si>
  <si>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</si>
  <si>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</si>
  <si>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</si>
  <si>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</si>
  <si>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</si>
  <si>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</si>
  <si>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</si>
  <si>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</si>
  <si>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</si>
  <si>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</si>
  <si>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</si>
  <si>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</si>
  <si>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</si>
  <si>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</si>
  <si>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</si>
  <si>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</si>
  <si>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</si>
  <si>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</si>
  <si>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</si>
  <si>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</si>
  <si>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</si>
  <si>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</si>
  <si>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</si>
  <si>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</si>
  <si>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</si>
  <si>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</si>
  <si>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</si>
  <si>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</si>
  <si>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</si>
  <si>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</si>
  <si>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</si>
  <si>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</si>
  <si>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</si>
  <si>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</si>
  <si>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</si>
  <si>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</si>
  <si>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</si>
  <si>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</si>
  <si>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</si>
  <si>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</si>
  <si>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</si>
  <si>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</si>
  <si>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</si>
  <si>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</si>
  <si>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</si>
  <si>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</si>
  <si>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</si>
  <si>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</si>
  <si>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</si>
  <si>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</si>
  <si>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</si>
  <si>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</si>
  <si>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</si>
  <si>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</si>
  <si>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</si>
  <si>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</si>
  <si>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</si>
  <si>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</si>
  <si>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</si>
  <si>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</si>
  <si>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</si>
  <si>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</si>
  <si>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</si>
  <si>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</si>
  <si>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</si>
  <si>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</si>
  <si>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</si>
  <si>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</si>
  <si>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</si>
  <si>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</si>
  <si>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</si>
  <si>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</si>
  <si>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</si>
  <si>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</si>
  <si>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</si>
  <si>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</si>
  <si>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</si>
  <si>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</si>
  <si>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</si>
  <si>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</si>
  <si>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</si>
  <si>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</si>
  <si>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</si>
  <si>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</si>
  <si>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</si>
  <si>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</si>
  <si>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</si>
  <si>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</si>
  <si>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</si>
  <si>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</si>
  <si>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</si>
  <si>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</si>
  <si>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</si>
  <si>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</si>
  <si>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</si>
  <si>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</si>
  <si>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</si>
  <si>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</si>
  <si>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</si>
  <si>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</si>
  <si>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</si>
  <si>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</si>
  <si>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</si>
  <si>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</si>
  <si>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</si>
  <si>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</si>
  <si>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</si>
  <si>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</si>
  <si>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</si>
  <si>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</si>
  <si>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</si>
  <si>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</si>
  <si>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</si>
  <si>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</si>
  <si>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</si>
  <si>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</si>
  <si>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</si>
  <si>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</si>
  <si>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</si>
  <si>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</si>
  <si>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</si>
  <si>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</si>
  <si>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</si>
  <si>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</si>
  <si>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</si>
  <si>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</si>
  <si>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</si>
  <si>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</si>
  <si>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</si>
  <si>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</si>
  <si>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</si>
  <si>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</si>
  <si>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</si>
  <si>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</si>
  <si>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</si>
  <si>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</si>
  <si>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</si>
  <si>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</si>
  <si>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</si>
  <si>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</si>
  <si>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</si>
  <si>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</si>
  <si>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</si>
  <si>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</si>
  <si>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</si>
  <si>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</si>
  <si>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</si>
  <si>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</si>
  <si>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</si>
  <si>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</si>
  <si>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</si>
  <si>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</si>
  <si>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</si>
  <si>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</si>
  <si>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</si>
  <si>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</si>
  <si>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</si>
  <si>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</si>
  <si>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</si>
  <si>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</si>
  <si>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</si>
  <si>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</si>
  <si>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</si>
  <si>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</si>
  <si>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</si>
  <si>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</si>
  <si>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</si>
  <si>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</si>
  <si>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</si>
  <si>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</si>
  <si>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</si>
  <si>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</si>
  <si>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</si>
  <si>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</si>
  <si>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</si>
  <si>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</si>
  <si>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</si>
  <si>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</si>
  <si>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</si>
  <si>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</si>
  <si>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</si>
  <si>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</si>
  <si>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</si>
  <si>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</si>
  <si>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</si>
  <si>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</si>
  <si>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</si>
  <si>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</si>
  <si>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</si>
  <si>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</si>
  <si>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</si>
  <si>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</si>
  <si>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</si>
  <si>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</si>
  <si>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</si>
  <si>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</si>
  <si>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</si>
  <si>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</si>
  <si>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</si>
  <si>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</si>
  <si>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</si>
  <si>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</si>
  <si>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</si>
  <si>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</si>
  <si>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</si>
  <si>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</si>
  <si>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</si>
  <si>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</si>
  <si>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</si>
  <si>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</si>
  <si>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</si>
  <si>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</si>
  <si>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</si>
  <si>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</si>
  <si>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</si>
  <si>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</si>
  <si>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</si>
  <si>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</si>
  <si>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</si>
  <si>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</si>
  <si>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</si>
  <si>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</si>
  <si>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</si>
  <si>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</si>
  <si>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</si>
  <si>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</si>
  <si>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</si>
  <si>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</si>
  <si>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</si>
  <si>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</si>
  <si>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</si>
  <si>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</si>
  <si>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</si>
  <si>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</si>
  <si>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</si>
  <si>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</si>
  <si>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</si>
  <si>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</si>
  <si>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</si>
  <si>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</si>
  <si>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</si>
  <si>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</si>
  <si>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</si>
  <si>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</si>
  <si>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</si>
  <si>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</si>
  <si>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</si>
  <si>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</si>
  <si>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</si>
  <si>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</si>
  <si>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</si>
  <si>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</si>
  <si>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</si>
  <si>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</si>
  <si>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</si>
  <si>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</si>
  <si>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</si>
  <si>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</si>
  <si>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</si>
  <si>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</si>
  <si>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</si>
  <si>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</si>
  <si>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</si>
  <si>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</si>
  <si>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</si>
  <si>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</si>
  <si>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</si>
  <si>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</si>
  <si>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</si>
  <si>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</si>
  <si>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</si>
  <si>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</si>
  <si>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</si>
  <si>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</si>
  <si>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</si>
  <si>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</si>
  <si>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</si>
  <si>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</si>
  <si>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</si>
  <si>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</si>
  <si>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</si>
  <si>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</si>
  <si>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</si>
  <si>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</si>
  <si>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</si>
  <si>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</si>
  <si>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</si>
  <si>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</si>
  <si>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</si>
  <si>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</si>
  <si>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</si>
  <si>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</si>
  <si>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</si>
  <si>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</si>
  <si>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</si>
  <si>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</si>
  <si>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</si>
  <si>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</si>
  <si>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</si>
  <si>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</si>
  <si>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</si>
  <si>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</si>
  <si>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</si>
  <si>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</si>
  <si>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</si>
  <si>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</si>
  <si>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</si>
  <si>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</si>
  <si>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</si>
  <si>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</si>
  <si>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</si>
  <si>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</si>
  <si>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</si>
  <si>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</si>
  <si>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</si>
  <si>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</si>
  <si>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</si>
  <si>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</si>
  <si>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</si>
  <si>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</si>
  <si>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</si>
  <si>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</si>
  <si>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</si>
  <si>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</si>
  <si>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</si>
  <si>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</si>
  <si>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</si>
  <si>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</si>
  <si>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</si>
  <si>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</si>
  <si>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</si>
  <si>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</si>
  <si>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</si>
  <si>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</si>
  <si>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</si>
  <si>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</si>
  <si>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</si>
  <si>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</si>
  <si>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</si>
  <si>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</si>
  <si>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</si>
  <si>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</si>
  <si>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</si>
  <si>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</si>
  <si>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</si>
  <si>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</si>
  <si>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</si>
  <si>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</si>
  <si>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</si>
  <si>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</si>
  <si>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</si>
  <si>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</si>
  <si>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</si>
  <si>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</si>
  <si>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</si>
  <si>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</si>
  <si>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</si>
  <si>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</si>
  <si>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</si>
  <si>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</si>
  <si>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</si>
  <si>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</si>
  <si>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</si>
  <si>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</si>
  <si>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</si>
  <si>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</si>
  <si>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</si>
  <si>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</si>
  <si>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</si>
  <si>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</si>
  <si>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</si>
  <si>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</si>
  <si>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</si>
  <si>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</si>
  <si>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</si>
  <si>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</si>
  <si>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</si>
  <si>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</si>
  <si>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</si>
  <si>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</si>
  <si>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</si>
  <si>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</si>
  <si>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</si>
  <si>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</si>
  <si>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</si>
  <si>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</si>
  <si>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</si>
  <si>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</si>
  <si>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</si>
  <si>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</si>
  <si>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</si>
  <si>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</si>
  <si>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</si>
  <si>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</si>
  <si>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</si>
  <si>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</si>
  <si>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</si>
  <si>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</si>
  <si>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</si>
  <si>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</si>
  <si>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</si>
  <si>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</si>
  <si>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</si>
  <si>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</si>
  <si>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</si>
  <si>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</si>
  <si>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</si>
  <si>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</si>
  <si>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</si>
  <si>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</si>
  <si>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</si>
  <si>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</si>
  <si>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</si>
  <si>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</si>
  <si>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</si>
  <si>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</si>
  <si>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</si>
  <si>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</si>
  <si>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</si>
  <si>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</si>
  <si>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</si>
  <si>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</si>
  <si>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</si>
  <si>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</si>
  <si>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</si>
  <si>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</si>
  <si>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</si>
  <si>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</si>
  <si>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</si>
  <si>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</si>
  <si>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</si>
  <si>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</si>
  <si>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</si>
  <si>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</si>
  <si>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</si>
  <si>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</si>
  <si>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</si>
  <si>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</si>
  <si>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</si>
  <si>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</si>
  <si>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</si>
  <si>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</si>
  <si>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</si>
  <si>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</si>
  <si>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</si>
  <si>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</si>
  <si>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</si>
  <si>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</si>
  <si>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</si>
  <si>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</si>
  <si>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</si>
  <si>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</si>
  <si>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</si>
  <si>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</si>
  <si>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</si>
  <si>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</si>
  <si>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</si>
  <si>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</si>
  <si>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</si>
  <si>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</si>
  <si>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</si>
  <si>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</si>
  <si>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</si>
  <si>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</si>
  <si>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</si>
  <si>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</si>
  <si>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</si>
  <si>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</si>
  <si>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</si>
  <si>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</si>
  <si>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</si>
  <si>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</si>
  <si>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</si>
  <si>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</si>
  <si>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</si>
  <si>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</si>
  <si>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</si>
  <si>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</si>
  <si>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</si>
  <si>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</si>
  <si>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</si>
  <si>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</si>
  <si>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</si>
  <si>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</si>
  <si>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</si>
  <si>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</si>
  <si>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</si>
  <si>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</si>
  <si>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</si>
  <si>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</si>
  <si>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</si>
  <si>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</si>
  <si>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</si>
  <si>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</si>
  <si>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</si>
  <si>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</si>
  <si>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</si>
  <si>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</si>
  <si>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</si>
  <si>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</si>
  <si>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</si>
  <si>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</si>
  <si>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</si>
  <si>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</si>
  <si>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</si>
  <si>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</si>
  <si>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</si>
  <si>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</si>
  <si>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</si>
  <si>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</si>
  <si>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</si>
  <si>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</si>
  <si>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</si>
  <si>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</si>
  <si>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</si>
  <si>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</si>
  <si>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</si>
  <si>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</si>
  <si>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</si>
  <si>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</si>
  <si>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</si>
  <si>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</si>
  <si>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</si>
  <si>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</si>
  <si>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</si>
  <si>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</si>
  <si>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</si>
  <si>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</si>
  <si>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</si>
  <si>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</si>
  <si>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</si>
  <si>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</si>
  <si>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</si>
  <si>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</si>
  <si>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</si>
  <si>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</si>
  <si>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</si>
  <si>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</si>
  <si>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</si>
  <si>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</si>
  <si>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</si>
  <si>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</si>
  <si>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</si>
  <si>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</si>
  <si>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</si>
  <si>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</si>
  <si>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</si>
  <si>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</si>
  <si>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</si>
  <si>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</si>
  <si>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</si>
  <si>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</si>
  <si>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</si>
  <si>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</si>
  <si>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</si>
  <si>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</si>
  <si>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</si>
  <si>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</si>
  <si>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</si>
  <si>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</si>
  <si>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</si>
  <si>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</si>
  <si>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</si>
  <si>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</si>
  <si>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</si>
  <si>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</si>
  <si>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</si>
  <si>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</si>
  <si>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</si>
  <si>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</si>
  <si>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</si>
  <si>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</si>
  <si>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</si>
  <si>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</si>
  <si>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</si>
  <si>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</si>
  <si>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</si>
  <si>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</si>
  <si>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</si>
  <si>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</si>
  <si>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</si>
  <si>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</si>
  <si>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</si>
  <si>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</si>
  <si>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</si>
  <si>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</si>
  <si>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</si>
  <si>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</si>
  <si>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</si>
  <si>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</si>
  <si>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</si>
  <si>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</si>
  <si>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</si>
  <si>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</si>
  <si>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</si>
  <si>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</si>
  <si>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</si>
  <si>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</si>
  <si>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</si>
  <si>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</si>
  <si>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</si>
  <si>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</si>
  <si>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</si>
  <si>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</si>
  <si>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</si>
  <si>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</si>
  <si>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</si>
  <si>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</si>
  <si>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</si>
  <si>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</si>
  <si>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</si>
  <si>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</si>
  <si>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</si>
  <si>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</si>
  <si>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</si>
  <si>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</si>
  <si>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</si>
  <si>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</si>
  <si>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</si>
  <si>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</si>
  <si>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</si>
  <si>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</si>
  <si>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</si>
  <si>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</si>
  <si>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</si>
  <si>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</si>
  <si>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</si>
  <si>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</si>
  <si>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</si>
  <si>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</si>
  <si>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</si>
  <si>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</si>
  <si>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</si>
  <si>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</si>
  <si>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</si>
  <si>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</si>
  <si>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</si>
  <si>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</si>
  <si>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</si>
  <si>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</si>
  <si>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</si>
  <si>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</si>
  <si>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</si>
  <si>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</si>
  <si>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</si>
  <si>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</si>
  <si>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</si>
  <si>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</si>
  <si>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</si>
  <si>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</si>
  <si>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</si>
  <si>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</si>
  <si>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</si>
  <si>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</si>
  <si>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</si>
  <si>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</si>
  <si>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</si>
  <si>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</si>
  <si>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</si>
  <si>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</si>
  <si>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</si>
  <si>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</si>
  <si>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</si>
  <si>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</si>
  <si>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</si>
  <si>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</si>
  <si>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</si>
  <si>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</si>
  <si>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</si>
  <si>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</si>
  <si>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</si>
  <si>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</si>
  <si>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</si>
  <si>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</si>
  <si>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</si>
  <si>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</si>
  <si>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</si>
  <si>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</si>
  <si>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</si>
  <si>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</si>
  <si>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</si>
  <si>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</si>
  <si>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</si>
  <si>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</si>
  <si>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</si>
  <si>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</si>
  <si>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</si>
  <si>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</si>
  <si>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</si>
  <si>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</si>
  <si>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</si>
  <si>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</si>
  <si>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</si>
  <si>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</si>
  <si>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</si>
  <si>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</si>
  <si>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</si>
  <si>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</si>
  <si>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</si>
  <si>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</si>
  <si>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</si>
  <si>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</si>
  <si>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</si>
  <si>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</si>
  <si>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</si>
  <si>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</si>
  <si>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</si>
  <si>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</si>
  <si>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</si>
  <si>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</si>
  <si>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</si>
  <si>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</si>
  <si>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</si>
  <si>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</si>
  <si>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</si>
  <si>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</si>
  <si>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</si>
  <si>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</si>
  <si>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</si>
  <si>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</si>
  <si>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</si>
  <si>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</si>
  <si>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</si>
  <si>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</si>
  <si>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</si>
  <si>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</si>
  <si>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</si>
  <si>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</si>
  <si>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</si>
  <si>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</si>
  <si>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</si>
  <si>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</si>
  <si>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</si>
  <si>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</si>
  <si>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</si>
  <si>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</si>
  <si>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</si>
  <si>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</si>
  <si>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</si>
  <si>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</si>
  <si>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</si>
  <si>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</si>
  <si>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</si>
  <si>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</si>
  <si>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</si>
  <si>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</si>
  <si>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</si>
  <si>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</si>
  <si>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</si>
  <si>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</si>
  <si>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</si>
  <si>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</si>
  <si>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</si>
  <si>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</si>
  <si>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</si>
  <si>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</si>
  <si>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</si>
  <si>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</si>
  <si>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</si>
  <si>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</si>
  <si>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</si>
  <si>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</si>
  <si>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</si>
  <si>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</si>
  <si>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</si>
  <si>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</si>
  <si>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</si>
  <si>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</si>
  <si>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</si>
  <si>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</si>
  <si>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</si>
  <si>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</si>
  <si>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</si>
  <si>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</si>
  <si>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</si>
  <si>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</si>
  <si>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</si>
  <si>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</si>
  <si>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</si>
  <si>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</si>
  <si>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</si>
  <si>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</si>
  <si>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</si>
  <si>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</si>
  <si>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</si>
  <si>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</si>
  <si>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</si>
  <si>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</si>
  <si>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</si>
  <si>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</si>
  <si>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</si>
  <si>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</si>
  <si>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</si>
  <si>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</si>
  <si>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</si>
  <si>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</si>
  <si>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</si>
  <si>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</si>
  <si>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</si>
  <si>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</si>
  <si>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</si>
  <si>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</si>
  <si>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</si>
  <si>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</si>
  <si>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</si>
  <si>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</si>
  <si>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</si>
  <si>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</si>
  <si>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</si>
  <si>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</si>
  <si>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</si>
  <si>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</si>
  <si>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</si>
  <si>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</si>
  <si>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</si>
  <si>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</si>
  <si>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</si>
  <si>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</si>
  <si>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</si>
  <si>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</si>
  <si>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</si>
  <si>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</si>
  <si>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</si>
  <si>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</si>
  <si>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</si>
  <si>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</si>
  <si>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</si>
  <si>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</si>
  <si>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</si>
  <si>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</si>
  <si>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</si>
  <si>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</si>
  <si>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</si>
  <si>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</si>
  <si>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</si>
  <si>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</si>
  <si>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</si>
  <si>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</si>
  <si>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</si>
  <si>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</si>
  <si>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</si>
  <si>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</si>
  <si>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</si>
  <si>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</si>
  <si>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</si>
  <si>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</si>
  <si>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</si>
  <si>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</si>
  <si>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</si>
  <si>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</si>
  <si>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</si>
  <si>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</si>
  <si>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</si>
  <si>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</si>
  <si>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</si>
  <si>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</si>
  <si>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</si>
  <si>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</si>
  <si>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</si>
  <si>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</si>
  <si>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</si>
  <si>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</si>
  <si>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</si>
  <si>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</si>
  <si>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</si>
  <si>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</si>
  <si>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</si>
  <si>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</si>
  <si>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</si>
  <si>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</si>
  <si>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</si>
  <si>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</si>
  <si>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</si>
  <si>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</si>
  <si>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</si>
  <si>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</si>
  <si>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</si>
  <si>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</si>
  <si>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</si>
  <si>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</si>
  <si>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</si>
  <si>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</si>
  <si>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</si>
  <si>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</si>
  <si>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</si>
  <si>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</si>
  <si>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</si>
  <si>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</si>
  <si>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</si>
  <si>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</si>
  <si>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</si>
  <si>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</si>
  <si>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</si>
  <si>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</si>
  <si>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</si>
  <si>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</si>
  <si>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</si>
  <si>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</si>
  <si>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</si>
  <si>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</si>
  <si>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</si>
  <si>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</si>
  <si>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</si>
  <si>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</si>
  <si>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</si>
  <si>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</si>
  <si>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</si>
  <si>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</si>
  <si>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</si>
  <si>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</si>
  <si>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</si>
  <si>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</si>
  <si>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</si>
  <si>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</si>
  <si>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</si>
  <si>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</si>
  <si>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</si>
  <si>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</si>
  <si>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</si>
  <si>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</si>
  <si>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</si>
  <si>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</si>
  <si>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</si>
  <si>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</si>
  <si>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</si>
  <si>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</si>
  <si>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</si>
  <si>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</si>
  <si>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</si>
  <si>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</si>
  <si>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</si>
  <si>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</si>
  <si>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</si>
  <si>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</si>
  <si>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</si>
  <si>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</si>
  <si>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</si>
  <si>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</si>
  <si>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</si>
  <si>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</si>
  <si>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</si>
  <si>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</si>
  <si>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</si>
  <si>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</si>
  <si>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</si>
  <si>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</si>
  <si>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</si>
  <si>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</si>
  <si>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</si>
  <si>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</si>
  <si>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</si>
  <si>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</si>
  <si>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</si>
  <si>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</si>
  <si>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</si>
  <si>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</si>
  <si>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</si>
  <si>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</si>
  <si>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</si>
  <si>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</si>
  <si>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</si>
  <si>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</si>
  <si>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</si>
  <si>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</si>
  <si>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</si>
  <si>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</si>
  <si>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</si>
  <si>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</si>
  <si>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</si>
  <si>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</si>
  <si>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</si>
  <si>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</si>
  <si>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</si>
  <si>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</si>
  <si>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</si>
  <si>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</si>
  <si>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</si>
  <si>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</si>
  <si>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</si>
  <si>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</si>
  <si>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</si>
  <si>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</si>
  <si>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</si>
  <si>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</si>
  <si>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</si>
  <si>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</si>
  <si>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</si>
  <si>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</si>
  <si>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</si>
  <si>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</si>
  <si>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</si>
  <si>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</si>
  <si>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</si>
  <si>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</si>
  <si>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</si>
  <si>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</si>
  <si>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</si>
  <si>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</si>
  <si>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</si>
  <si>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</si>
  <si>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</si>
  <si>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</si>
  <si>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</si>
  <si>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</si>
  <si>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</si>
  <si>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</si>
  <si>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</si>
  <si>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</si>
  <si>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</si>
  <si>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</si>
  <si>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</si>
  <si>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</si>
  <si>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</si>
  <si>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</si>
  <si>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</si>
  <si>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</si>
  <si>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</si>
  <si>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</si>
  <si>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</si>
  <si>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</si>
  <si>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</si>
  <si>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</si>
  <si>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</si>
  <si>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</si>
  <si>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</si>
  <si>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</si>
  <si>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</si>
  <si>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</si>
  <si>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</si>
  <si>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</si>
  <si>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</si>
  <si>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</si>
  <si>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</si>
  <si>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</si>
  <si>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</si>
  <si>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</si>
  <si>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</si>
  <si>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</si>
  <si>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</si>
  <si>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</si>
  <si>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</si>
  <si>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</si>
  <si>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</si>
  <si>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</si>
  <si>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</si>
  <si>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</si>
  <si>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</si>
  <si>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</si>
  <si>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</si>
  <si>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</si>
  <si>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</si>
  <si>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</si>
  <si>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</si>
  <si>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</si>
  <si>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</si>
  <si>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</si>
  <si>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</si>
  <si>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</si>
  <si>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</si>
  <si>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</si>
  <si>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</si>
  <si>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</si>
  <si>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</si>
  <si>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</si>
  <si>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</si>
  <si>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</si>
  <si>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</si>
  <si>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</si>
  <si>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</si>
  <si>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</si>
  <si>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</si>
  <si>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</si>
  <si>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</si>
  <si>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</si>
  <si>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</si>
  <si>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</si>
  <si>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</si>
  <si>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</si>
  <si>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</si>
  <si>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</si>
  <si>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</si>
  <si>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</si>
  <si>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</si>
  <si>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</si>
  <si>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</si>
  <si>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</si>
  <si>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</si>
  <si>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</si>
  <si>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</si>
  <si>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</si>
  <si>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</si>
  <si>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</si>
  <si>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</si>
  <si>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</si>
  <si>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</si>
  <si>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</si>
  <si>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</si>
  <si>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</si>
  <si>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</si>
  <si>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</si>
  <si>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</si>
  <si>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</si>
  <si>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</si>
  <si>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</si>
  <si>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</si>
  <si>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</si>
  <si>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</si>
  <si>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</si>
  <si>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</si>
  <si>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</si>
  <si>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</si>
  <si>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</si>
  <si>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</si>
  <si>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</si>
  <si>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</si>
  <si>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</si>
  <si>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</si>
  <si>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</si>
  <si>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</si>
  <si>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</si>
  <si>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</si>
  <si>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</si>
  <si>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</si>
  <si>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</si>
  <si>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</si>
  <si>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</si>
  <si>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</si>
  <si>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</si>
  <si>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</si>
  <si>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</si>
  <si>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</si>
  <si>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</si>
  <si>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</si>
  <si>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</si>
  <si>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</si>
  <si>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</si>
  <si>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</si>
  <si>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</si>
  <si>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</si>
  <si>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</si>
  <si>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</si>
  <si>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</si>
  <si>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</si>
  <si>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</si>
  <si>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</si>
  <si>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</si>
  <si>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</si>
  <si>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</si>
  <si>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</si>
  <si>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</si>
  <si>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</si>
  <si>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</si>
  <si>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</si>
  <si>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</si>
  <si>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</si>
  <si>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</si>
  <si>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</si>
  <si>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</si>
  <si>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</si>
  <si>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</si>
  <si>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</si>
  <si>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</si>
  <si>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</si>
  <si>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</si>
  <si>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</si>
  <si>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</si>
  <si>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</si>
  <si>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</si>
  <si>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</si>
  <si>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</si>
  <si>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</si>
  <si>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</si>
  <si>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</si>
  <si>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</si>
  <si>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</si>
  <si>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</si>
  <si>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</si>
  <si>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</si>
  <si>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</si>
  <si>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</si>
  <si>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</si>
  <si>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</si>
  <si>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</si>
  <si>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</si>
  <si>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</si>
  <si>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</si>
  <si>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</si>
  <si>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</si>
  <si>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</si>
  <si>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</si>
  <si>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</si>
  <si>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</si>
  <si>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</si>
  <si>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</si>
  <si>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</si>
  <si>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</si>
  <si>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</si>
  <si>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</si>
  <si>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</si>
  <si>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</si>
  <si>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</si>
  <si>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</si>
  <si>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</si>
  <si>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</si>
  <si>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</si>
  <si>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</si>
  <si>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</si>
  <si>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</si>
  <si>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</si>
  <si>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</si>
  <si>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</si>
  <si>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</si>
  <si>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</si>
  <si>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</si>
  <si>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</si>
  <si>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</si>
  <si>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</si>
  <si>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</si>
  <si>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</si>
  <si>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</si>
  <si>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</si>
  <si>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</si>
  <si>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</si>
  <si>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</si>
  <si>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</si>
  <si>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</si>
  <si>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</si>
  <si>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</si>
  <si>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</si>
  <si>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</si>
  <si>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</si>
  <si>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</si>
  <si>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</si>
  <si>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</si>
  <si>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</si>
  <si>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</si>
  <si>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</si>
  <si>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</si>
  <si>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</si>
  <si>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</si>
  <si>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</si>
  <si>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</si>
  <si>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</si>
  <si>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</si>
  <si>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</si>
  <si>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</si>
  <si>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</si>
  <si>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</si>
  <si>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</si>
  <si>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</si>
  <si>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</si>
  <si>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</si>
  <si>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</si>
  <si>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</si>
  <si>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</si>
  <si>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</si>
  <si>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</si>
  <si>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</si>
  <si>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</si>
  <si>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</si>
  <si>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</si>
  <si>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</si>
  <si>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</si>
  <si>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</si>
  <si>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</si>
  <si>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</si>
  <si>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</si>
  <si>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</si>
  <si>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</si>
  <si>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</si>
  <si>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</si>
  <si>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</si>
  <si>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</si>
  <si>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</si>
  <si>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</si>
  <si>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</si>
  <si>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</si>
  <si>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</si>
  <si>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</si>
  <si>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</si>
  <si>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</si>
  <si>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</si>
  <si>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</si>
  <si>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</si>
  <si>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</si>
  <si>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</si>
  <si>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</si>
  <si>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</si>
  <si>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</si>
  <si>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</si>
  <si>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</si>
  <si>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</si>
  <si>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</si>
  <si>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</si>
  <si>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</si>
  <si>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</si>
  <si>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</si>
  <si>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</si>
  <si>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</si>
  <si>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</si>
  <si>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</si>
  <si>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</si>
  <si>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</si>
  <si>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</si>
  <si>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</si>
  <si>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</si>
  <si>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</si>
  <si>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</si>
  <si>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</si>
  <si>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</si>
  <si>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</si>
  <si>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</si>
  <si>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</si>
  <si>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</si>
  <si>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</si>
  <si>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</si>
  <si>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</si>
  <si>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</si>
  <si>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</si>
  <si>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</si>
  <si>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</si>
  <si>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</si>
  <si>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</si>
  <si>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</si>
  <si>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</si>
  <si>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</si>
  <si>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</si>
  <si>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</si>
  <si>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</si>
  <si>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</si>
  <si>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</si>
  <si>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</si>
  <si>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</si>
  <si>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</si>
  <si>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</si>
  <si>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</si>
  <si>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</si>
  <si>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</si>
  <si>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</si>
  <si>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</si>
  <si>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</si>
  <si>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</si>
  <si>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</si>
  <si>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</si>
  <si>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</si>
  <si>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</si>
  <si>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</si>
  <si>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</si>
  <si>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</si>
  <si>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</si>
  <si>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</si>
  <si>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</si>
  <si>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</si>
  <si>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</si>
  <si>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</si>
  <si>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</si>
  <si>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</si>
  <si>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</si>
  <si>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</si>
  <si>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</si>
  <si>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</si>
  <si>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</si>
  <si>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</si>
  <si>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</si>
  <si>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</si>
  <si>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</si>
  <si>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</si>
  <si>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</si>
  <si>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</si>
  <si>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</si>
  <si>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</si>
  <si>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</si>
  <si>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</si>
  <si>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</si>
  <si>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</si>
  <si>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</si>
  <si>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</si>
  <si>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</si>
  <si>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</si>
  <si>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</si>
  <si>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</si>
  <si>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</si>
  <si>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</si>
  <si>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</si>
  <si>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</si>
  <si>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</si>
  <si>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</si>
  <si>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</si>
  <si>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</si>
  <si>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</si>
  <si>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</si>
  <si>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</si>
  <si>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</si>
  <si>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</si>
  <si>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</si>
  <si>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</si>
  <si>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</si>
  <si>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</si>
  <si>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</si>
  <si>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</si>
  <si>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</si>
  <si>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</si>
  <si>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</si>
  <si>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</si>
  <si>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</si>
  <si>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</si>
  <si>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</si>
  <si>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</si>
  <si>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</si>
  <si>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</si>
  <si>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</si>
  <si>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</si>
  <si>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</si>
  <si>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</si>
  <si>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</si>
  <si>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</si>
  <si>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</si>
  <si>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</si>
  <si>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</si>
  <si>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</si>
  <si>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</si>
  <si>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</si>
  <si>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</si>
  <si>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</si>
  <si>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</si>
  <si>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</si>
  <si>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</si>
  <si>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</si>
  <si>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</si>
  <si>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</si>
  <si>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</si>
  <si>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</si>
  <si>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</si>
  <si>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</si>
  <si>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</si>
  <si>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</si>
  <si>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</si>
  <si>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</si>
  <si>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</si>
  <si>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</si>
  <si>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</si>
  <si>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</si>
  <si>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</si>
  <si>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</si>
  <si>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</si>
  <si>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</si>
  <si>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</si>
  <si>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</si>
  <si>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</si>
  <si>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</si>
  <si>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</si>
  <si>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</si>
  <si>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</si>
  <si>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</si>
  <si>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</si>
  <si>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</si>
  <si>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</si>
  <si>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</si>
  <si>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</si>
  <si>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</si>
  <si>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</si>
  <si>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</si>
  <si>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</si>
  <si>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</si>
  <si>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</si>
  <si>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</si>
  <si>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</si>
  <si>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</si>
  <si>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</si>
  <si>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</si>
  <si>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</si>
  <si>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</si>
  <si>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</si>
  <si>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</si>
  <si>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</si>
  <si>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</si>
  <si>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</si>
  <si>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</si>
  <si>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</si>
  <si>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</si>
  <si>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</si>
  <si>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</si>
  <si>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</si>
  <si>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</si>
  <si>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</si>
  <si>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</si>
  <si>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</si>
  <si>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</si>
  <si>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</si>
  <si>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</si>
  <si>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</si>
  <si>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</si>
  <si>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</si>
  <si>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</si>
  <si>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</si>
  <si>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</si>
  <si>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</si>
  <si>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</si>
  <si>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</si>
  <si>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</si>
  <si>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</si>
  <si>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</si>
  <si>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</si>
  <si>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</si>
  <si>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</si>
  <si>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</si>
  <si>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</si>
  <si>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</si>
  <si>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</si>
  <si>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</si>
  <si>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</si>
  <si>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</si>
  <si>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</si>
  <si>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</si>
  <si>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</si>
  <si>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</si>
  <si>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</si>
  <si>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</si>
  <si>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</si>
  <si>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</si>
  <si>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</si>
  <si>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</si>
  <si>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</si>
  <si>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</si>
  <si>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</si>
  <si>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</si>
  <si>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</si>
  <si>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</si>
  <si>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</si>
  <si>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</si>
  <si>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</si>
  <si>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</si>
  <si>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</si>
  <si>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</si>
  <si>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</si>
  <si>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</si>
  <si>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</si>
  <si>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</si>
  <si>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</si>
  <si>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</si>
  <si>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</si>
  <si>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</si>
  <si>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</si>
  <si>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</si>
  <si>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</si>
  <si>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</si>
  <si>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</si>
  <si>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</si>
  <si>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</si>
  <si>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</si>
  <si>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</si>
  <si>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</si>
  <si>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</si>
  <si>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</si>
  <si>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</si>
  <si>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</si>
  <si>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</si>
  <si>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</si>
  <si>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</si>
  <si>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</si>
  <si>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</si>
  <si>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</si>
  <si>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</si>
  <si>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</si>
  <si>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</si>
  <si>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</si>
  <si>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</si>
  <si>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</si>
  <si>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</si>
  <si>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</si>
  <si>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</si>
  <si>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</si>
  <si>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</si>
  <si>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</si>
  <si>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</si>
  <si>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</si>
  <si>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</si>
  <si>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</si>
  <si>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</si>
  <si>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</si>
  <si>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</si>
  <si>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</si>
  <si>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</si>
  <si>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</si>
  <si>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</si>
  <si>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</si>
  <si>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</si>
  <si>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</si>
  <si>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</si>
  <si>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</si>
  <si>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</si>
  <si>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</si>
  <si>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</si>
  <si>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</si>
  <si>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</si>
  <si>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</si>
  <si>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</si>
  <si>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</si>
  <si>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</si>
  <si>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</si>
  <si>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</si>
  <si>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</si>
  <si>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</si>
  <si>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</si>
  <si>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</si>
  <si>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</si>
  <si>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</si>
  <si>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</si>
  <si>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</si>
  <si>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</si>
  <si>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</si>
  <si>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</si>
  <si>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</si>
  <si>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</si>
  <si>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</si>
  <si>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</si>
  <si>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</si>
  <si>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</si>
  <si>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</si>
  <si>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</si>
  <si>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</si>
  <si>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</si>
  <si>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</si>
  <si>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</si>
  <si>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</si>
  <si>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</si>
  <si>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</si>
  <si>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</si>
  <si>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</si>
  <si>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</si>
  <si>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</si>
  <si>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</si>
  <si>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</si>
  <si>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</si>
  <si>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</si>
  <si>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</si>
  <si>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</si>
  <si>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</si>
  <si>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</si>
  <si>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</si>
  <si>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</si>
  <si>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</si>
  <si>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</si>
  <si>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</si>
  <si>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</si>
  <si>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</si>
  <si>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</si>
  <si>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</si>
  <si>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</si>
  <si>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</si>
  <si>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</si>
  <si>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</si>
  <si>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</si>
  <si>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</si>
  <si>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</si>
  <si>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</si>
  <si>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</si>
  <si>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</si>
  <si>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</si>
  <si>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</si>
  <si>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</si>
  <si>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</si>
  <si>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</si>
  <si>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</si>
  <si>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</si>
  <si>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</si>
  <si>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</si>
  <si>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</si>
  <si>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</si>
  <si>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</si>
  <si>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</si>
  <si>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</si>
  <si>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</si>
  <si>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</si>
  <si>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</si>
  <si>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</si>
  <si>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</si>
  <si>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</si>
  <si>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</si>
  <si>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</si>
  <si>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</si>
  <si>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</si>
  <si>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</si>
  <si>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</si>
  <si>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</si>
  <si>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</si>
  <si>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</si>
  <si>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</si>
  <si>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</si>
  <si>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</si>
  <si>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</si>
  <si>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</si>
  <si>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</si>
  <si>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</si>
  <si>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</si>
  <si>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</si>
  <si>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</si>
  <si>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</si>
  <si>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</si>
  <si>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</si>
  <si>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</si>
  <si>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</si>
  <si>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</si>
  <si>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</si>
  <si>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</si>
  <si>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</si>
  <si>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</si>
  <si>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</si>
  <si>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</si>
  <si>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</si>
  <si>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</si>
  <si>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</si>
  <si>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</si>
  <si>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</si>
  <si>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</si>
  <si>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</si>
  <si>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</si>
  <si>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</si>
  <si>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</si>
  <si>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</si>
  <si>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</si>
  <si>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</si>
  <si>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</si>
  <si>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</si>
  <si>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</si>
  <si>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</si>
  <si>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</si>
  <si>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</si>
  <si>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</si>
  <si>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</si>
  <si>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</si>
  <si>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</si>
  <si>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</si>
  <si>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</si>
  <si>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</si>
  <si>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</si>
  <si>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</si>
  <si>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</si>
  <si>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</si>
  <si>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</si>
  <si>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</si>
  <si>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</si>
  <si>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</si>
  <si>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</si>
  <si>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</si>
  <si>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</si>
  <si>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</si>
  <si>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</si>
  <si>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</si>
  <si>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</si>
  <si>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</si>
  <si>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</si>
  <si>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</si>
  <si>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</si>
  <si>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</si>
  <si>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</si>
  <si>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</si>
  <si>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</si>
  <si>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</si>
  <si>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</si>
  <si>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</si>
  <si>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</si>
  <si>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</si>
  <si>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</si>
  <si>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</si>
  <si>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</si>
  <si>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</si>
  <si>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</si>
  <si>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</si>
  <si>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</si>
  <si>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</si>
  <si>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</si>
  <si>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</si>
  <si>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</si>
  <si>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</si>
  <si>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</si>
  <si>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</si>
  <si>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</si>
  <si>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</si>
  <si>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</si>
  <si>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</si>
  <si>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</si>
  <si>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</si>
  <si>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</si>
  <si>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</si>
  <si>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</si>
  <si>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</si>
  <si>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</si>
  <si>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</si>
  <si>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</si>
  <si>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</si>
  <si>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</si>
  <si>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</si>
  <si>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</si>
  <si>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</si>
  <si>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</si>
  <si>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</si>
  <si>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</si>
  <si>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</si>
  <si>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</si>
  <si>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</si>
  <si>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</si>
  <si>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</si>
  <si>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</si>
  <si>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</si>
  <si>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</si>
  <si>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</si>
  <si>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</si>
  <si>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</si>
  <si>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</si>
  <si>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</si>
  <si>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</si>
  <si>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</si>
  <si>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</si>
  <si>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</si>
  <si>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</si>
  <si>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</si>
  <si>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</si>
  <si>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</si>
  <si>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</si>
  <si>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</si>
  <si>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</si>
  <si>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</si>
  <si>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</si>
  <si>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</si>
  <si>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</si>
  <si>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</si>
  <si>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</si>
  <si>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</si>
  <si>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</si>
  <si>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</si>
  <si>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</si>
  <si>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</si>
  <si>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</si>
  <si>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</si>
  <si>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</si>
  <si>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</si>
  <si>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</si>
  <si>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</si>
  <si>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</si>
  <si>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</si>
  <si>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</si>
  <si>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</si>
  <si>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</si>
  <si>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</si>
  <si>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</si>
  <si>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</si>
  <si>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</si>
  <si>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</si>
  <si>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</si>
  <si>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</si>
  <si>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</si>
  <si>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</si>
  <si>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</si>
  <si>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</si>
  <si>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</si>
  <si>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</si>
  <si>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</si>
  <si>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</si>
  <si>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</si>
  <si>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</si>
  <si>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</si>
  <si>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</si>
  <si>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</si>
  <si>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</si>
  <si>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</si>
  <si>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</si>
  <si>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</si>
  <si>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</si>
  <si>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</si>
  <si>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</si>
  <si>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</si>
  <si>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</si>
  <si>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</si>
  <si>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</si>
  <si>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</si>
  <si>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</si>
  <si>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</si>
  <si>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</si>
  <si>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</si>
  <si>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</si>
  <si>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</si>
  <si>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</si>
  <si>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</si>
  <si>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</si>
  <si>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</si>
  <si>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</si>
  <si>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</si>
  <si>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</si>
  <si>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</si>
  <si>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</si>
  <si>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</si>
  <si>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</si>
  <si>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</si>
  <si>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</si>
  <si>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</si>
  <si>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</si>
  <si>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</si>
  <si>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</si>
  <si>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</si>
  <si>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</si>
  <si>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</si>
  <si>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</si>
  <si>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</si>
  <si>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</si>
  <si>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</si>
  <si>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</si>
  <si>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</si>
  <si>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</si>
  <si>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</si>
  <si>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</si>
  <si>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</si>
  <si>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</si>
  <si>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</si>
  <si>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</si>
  <si>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</si>
  <si>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</si>
  <si>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</si>
  <si>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</si>
  <si>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</si>
  <si>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</si>
  <si>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</si>
  <si>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</si>
  <si>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</si>
  <si>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</si>
  <si>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</si>
  <si>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</si>
  <si>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</si>
  <si>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</si>
  <si>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</si>
  <si>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</si>
  <si>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</si>
  <si>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</si>
  <si>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</si>
  <si>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</si>
  <si>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</si>
  <si>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</si>
  <si>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</si>
  <si>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</si>
  <si>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</si>
  <si>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</si>
  <si>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</si>
  <si>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</si>
  <si>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</si>
  <si>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</si>
  <si>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</si>
  <si>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</si>
  <si>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</si>
  <si>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</si>
  <si>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</si>
  <si>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</si>
  <si>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</si>
  <si>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</si>
  <si>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</si>
  <si>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</si>
  <si>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</si>
  <si>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</si>
  <si>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</si>
  <si>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</si>
  <si>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</si>
  <si>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</si>
  <si>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</si>
  <si>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</si>
  <si>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</si>
  <si>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</si>
  <si>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</si>
  <si>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</si>
  <si>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</si>
  <si>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</si>
  <si>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</si>
  <si>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</si>
  <si>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</si>
  <si>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</si>
  <si>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</si>
  <si>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</si>
  <si>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</si>
  <si>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</si>
  <si>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</si>
  <si>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</si>
  <si>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</si>
  <si>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</si>
  <si>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</si>
  <si>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</si>
  <si>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</si>
  <si>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</si>
  <si>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</si>
  <si>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</si>
  <si>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</si>
  <si>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</si>
  <si>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</si>
  <si>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</si>
  <si>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</si>
  <si>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</si>
  <si>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</si>
  <si>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</si>
  <si>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</si>
  <si>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</si>
  <si>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</si>
  <si>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</si>
  <si>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</si>
  <si>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</si>
  <si>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</si>
  <si>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</si>
  <si>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</si>
  <si>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</si>
  <si>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</si>
  <si>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</si>
  <si>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</si>
  <si>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</si>
  <si>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</si>
  <si>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</si>
  <si>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</si>
  <si>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</si>
  <si>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</si>
  <si>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</si>
  <si>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</si>
  <si>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</si>
  <si>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</si>
  <si>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</si>
  <si>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</si>
  <si>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</si>
  <si>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</si>
  <si>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</si>
  <si>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</si>
  <si>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</si>
  <si>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</si>
  <si>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</si>
  <si>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</si>
  <si>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</si>
  <si>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</si>
  <si>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</si>
  <si>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</si>
  <si>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</si>
  <si>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</si>
  <si>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</si>
  <si>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</si>
  <si>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</si>
  <si>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</si>
  <si>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</si>
  <si>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</si>
  <si>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</si>
  <si>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</si>
  <si>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</si>
  <si>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</si>
  <si>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</si>
  <si>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</si>
  <si>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</si>
  <si>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</si>
  <si>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</si>
  <si>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</si>
  <si>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</si>
  <si>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</si>
  <si>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</si>
  <si>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</si>
  <si>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</si>
  <si>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</si>
  <si>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</si>
  <si>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</si>
  <si>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</si>
  <si>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</si>
  <si>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</si>
  <si>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</si>
  <si>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</si>
  <si>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</si>
  <si>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</si>
  <si>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</si>
  <si>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</si>
  <si>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</si>
  <si>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</si>
  <si>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</si>
  <si>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</si>
  <si>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</si>
  <si>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</si>
  <si>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</si>
  <si>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</si>
  <si>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</si>
  <si>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</si>
  <si>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</si>
  <si>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</si>
  <si>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</si>
  <si>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</si>
  <si>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</si>
  <si>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</si>
  <si>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</si>
  <si>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</si>
  <si>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</si>
  <si>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</si>
  <si>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</si>
  <si>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</si>
  <si>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</si>
  <si>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</si>
  <si>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</si>
  <si>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</si>
  <si>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</si>
  <si>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</si>
  <si>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</si>
  <si>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</si>
  <si>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</si>
  <si>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</si>
  <si>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</si>
  <si>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</si>
  <si>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</si>
  <si>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</si>
  <si>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</si>
  <si>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</si>
  <si>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</si>
  <si>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</si>
  <si>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</si>
  <si>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</si>
  <si>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</si>
  <si>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</si>
  <si>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</si>
  <si>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</si>
  <si>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</si>
  <si>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</si>
  <si>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</si>
  <si>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</si>
  <si>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</si>
  <si>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</si>
  <si>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</si>
  <si>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</si>
  <si>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</si>
  <si>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</si>
  <si>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</si>
  <si>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</si>
  <si>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</si>
  <si>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</si>
  <si>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</si>
  <si>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</si>
  <si>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</si>
  <si>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</si>
  <si>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</si>
  <si>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</si>
  <si>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</si>
  <si>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</si>
  <si>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</si>
  <si>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</si>
  <si>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</si>
  <si>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</si>
  <si>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</si>
  <si>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</si>
  <si>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</si>
  <si>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</si>
  <si>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</si>
  <si>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</si>
  <si>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</si>
  <si>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</si>
  <si>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</si>
  <si>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</si>
  <si>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</si>
  <si>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</si>
  <si>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</si>
  <si>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</si>
  <si>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</si>
  <si>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</si>
  <si>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</si>
  <si>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</si>
  <si>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</si>
  <si>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</si>
  <si>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</si>
  <si>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</si>
  <si>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</si>
  <si>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</si>
  <si>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</si>
  <si>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</si>
  <si>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</si>
  <si>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</si>
  <si>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</si>
  <si>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</si>
  <si>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</si>
  <si>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</si>
  <si>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</si>
  <si>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</si>
  <si>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</si>
  <si>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</si>
  <si>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</si>
  <si>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</si>
  <si>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</si>
  <si>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</si>
  <si>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</si>
  <si>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</si>
  <si>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</si>
  <si>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</si>
  <si>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</si>
  <si>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</si>
  <si>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</si>
  <si>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</si>
  <si>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</si>
  <si>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</si>
  <si>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</si>
  <si>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</si>
  <si>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</si>
  <si>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</si>
  <si>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</si>
  <si>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</si>
  <si>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</si>
  <si>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</si>
  <si>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</si>
  <si>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</si>
  <si>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</si>
  <si>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</si>
  <si>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</si>
  <si>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</si>
  <si>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</si>
  <si>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</si>
  <si>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</si>
  <si>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</si>
  <si>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</si>
  <si>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</si>
  <si>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</si>
  <si>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</si>
  <si>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</si>
  <si>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</si>
  <si>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</si>
  <si>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</si>
  <si>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</si>
  <si>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</si>
  <si>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</si>
  <si>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</si>
  <si>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</si>
  <si>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</si>
  <si>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</si>
  <si>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</si>
  <si>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</si>
  <si>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</si>
  <si>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</si>
  <si>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</si>
  <si>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</si>
  <si>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</si>
  <si>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</si>
  <si>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</si>
  <si>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</si>
  <si>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</si>
  <si>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</si>
  <si>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</si>
  <si>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</si>
  <si>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</si>
  <si>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</si>
  <si>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</si>
  <si>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</si>
  <si>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</si>
  <si>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</si>
  <si>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</si>
  <si>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</si>
  <si>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</si>
  <si>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</si>
  <si>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</si>
  <si>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</si>
  <si>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</si>
  <si>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</si>
  <si>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</si>
  <si>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</si>
  <si>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</si>
  <si>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</si>
  <si>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</si>
  <si>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</si>
  <si>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</si>
  <si>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</si>
  <si>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</si>
  <si>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</si>
  <si>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</si>
  <si>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</si>
  <si>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</si>
  <si>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</si>
  <si>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</si>
  <si>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</si>
  <si>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</si>
  <si>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</si>
  <si>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</si>
  <si>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</si>
  <si>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</si>
  <si>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</si>
  <si>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</si>
  <si>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</si>
  <si>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</si>
  <si>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</si>
  <si>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</si>
  <si>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</si>
  <si>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</si>
  <si>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</si>
  <si>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</si>
  <si>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</si>
  <si>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</si>
  <si>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</si>
  <si>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</si>
  <si>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</si>
  <si>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</si>
  <si>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</si>
  <si>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</si>
  <si>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</si>
  <si>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</si>
  <si>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</si>
  <si>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</si>
  <si>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</si>
  <si>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</si>
  <si>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</si>
  <si>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</si>
  <si>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</si>
  <si>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</si>
  <si>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</si>
  <si>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</si>
  <si>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</si>
  <si>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</si>
  <si>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</si>
  <si>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</si>
  <si>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</si>
  <si>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</si>
  <si>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</si>
  <si>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</si>
  <si>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</si>
  <si>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</si>
  <si>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</si>
  <si>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</si>
  <si>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</si>
  <si>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</si>
  <si>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</si>
  <si>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</si>
  <si>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</si>
  <si>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</si>
  <si>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</si>
  <si>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</si>
  <si>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</si>
  <si>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</si>
  <si>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</si>
  <si>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</si>
  <si>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</si>
  <si>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</si>
  <si>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</si>
  <si>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</si>
  <si>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</si>
  <si>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</si>
  <si>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</si>
  <si>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</si>
  <si>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</si>
  <si>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</si>
  <si>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</si>
  <si>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</si>
  <si>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</si>
  <si>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</si>
  <si>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</si>
  <si>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</si>
  <si>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</si>
  <si>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</si>
  <si>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</si>
  <si>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</si>
  <si>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</si>
  <si>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</si>
  <si>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</si>
  <si>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</si>
  <si>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</si>
  <si>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</si>
  <si>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</si>
  <si>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</si>
  <si>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</si>
  <si>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</si>
  <si>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</si>
  <si>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</si>
  <si>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</si>
  <si>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</si>
  <si>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</si>
  <si>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</si>
  <si>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</si>
  <si>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</si>
  <si>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</si>
  <si>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</si>
  <si>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</si>
  <si>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</si>
  <si>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</si>
  <si>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</si>
  <si>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</si>
  <si>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</si>
  <si>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</si>
  <si>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</si>
  <si>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</si>
  <si>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</si>
  <si>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</si>
  <si>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</si>
  <si>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</si>
  <si>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</si>
  <si>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</si>
  <si>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</si>
  <si>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</si>
  <si>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</si>
  <si>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</si>
  <si>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</si>
  <si>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</si>
  <si>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</si>
  <si>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</si>
  <si>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</si>
  <si>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</si>
  <si>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</si>
  <si>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</si>
  <si>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</si>
  <si>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</si>
  <si>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</si>
  <si>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</si>
  <si>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</si>
  <si>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</si>
  <si>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</si>
  <si>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</si>
  <si>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</si>
  <si>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</si>
  <si>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</si>
  <si>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</si>
  <si>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</si>
  <si>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</si>
  <si>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</si>
  <si>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</si>
  <si>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</si>
  <si>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</si>
  <si>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</si>
  <si>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</si>
  <si>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</si>
  <si>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</si>
  <si>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</si>
  <si>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</si>
  <si>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</si>
  <si>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</si>
  <si>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</si>
  <si>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</si>
  <si>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</si>
  <si>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</si>
  <si>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</si>
  <si>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</si>
  <si>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</si>
  <si>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</si>
  <si>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</si>
  <si>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</si>
  <si>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</si>
  <si>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</si>
  <si>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</si>
  <si>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</si>
  <si>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</si>
  <si>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</si>
  <si>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</si>
  <si>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</si>
  <si>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</si>
  <si>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</si>
  <si>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</si>
  <si>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</si>
  <si>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</si>
  <si>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</si>
  <si>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</si>
  <si>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</si>
  <si>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</si>
  <si>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</si>
  <si>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</si>
  <si>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</si>
  <si>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</si>
  <si>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</si>
  <si>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</si>
  <si>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</si>
  <si>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</si>
  <si>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</si>
  <si>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</si>
  <si>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</si>
  <si>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</si>
  <si>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</si>
  <si>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</si>
  <si>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</si>
  <si>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</si>
  <si>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</si>
  <si>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</si>
  <si>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</si>
  <si>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</si>
  <si>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</si>
  <si>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</si>
  <si>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</si>
  <si>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</si>
  <si>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</si>
  <si>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</si>
  <si>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</si>
  <si>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</si>
  <si>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</si>
  <si>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</si>
  <si>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</si>
  <si>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</si>
  <si>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</si>
  <si>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</si>
  <si>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</si>
  <si>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</si>
  <si>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</si>
  <si>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</si>
  <si>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</si>
  <si>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</si>
  <si>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</si>
  <si>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</si>
  <si>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</si>
  <si>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</si>
  <si>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</si>
  <si>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</si>
  <si>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</si>
  <si>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</si>
  <si>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</si>
  <si>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</si>
  <si>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</si>
  <si>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</si>
  <si>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</si>
  <si>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</si>
  <si>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</si>
  <si>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</si>
  <si>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</si>
  <si>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</si>
  <si>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</si>
  <si>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</si>
  <si>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</si>
  <si>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</si>
  <si>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</si>
  <si>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</si>
  <si>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</si>
  <si>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</si>
  <si>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</si>
  <si>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</si>
  <si>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</si>
  <si>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</si>
  <si>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</si>
  <si>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</si>
  <si>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</si>
  <si>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</si>
  <si>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</si>
  <si>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</si>
  <si>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</si>
  <si>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</si>
  <si>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</si>
  <si>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</si>
  <si>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</si>
  <si>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</si>
  <si>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</si>
  <si>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</si>
  <si>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</si>
  <si>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</si>
  <si>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</si>
  <si>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</si>
  <si>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</si>
  <si>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</si>
  <si>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</si>
  <si>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</si>
  <si>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</si>
  <si>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</si>
  <si>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</si>
  <si>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</si>
  <si>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</si>
  <si>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</si>
  <si>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</si>
  <si>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</si>
  <si>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</si>
  <si>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</si>
  <si>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</si>
  <si>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</si>
  <si>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</si>
  <si>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</si>
  <si>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</si>
  <si>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</si>
  <si>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</si>
  <si>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</si>
  <si>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</si>
  <si>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</si>
  <si>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</si>
  <si>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</si>
  <si>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</si>
  <si>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</si>
  <si>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</si>
  <si>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</si>
  <si>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</si>
  <si>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</si>
  <si>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</si>
  <si>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</si>
  <si>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</si>
  <si>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</si>
  <si>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</si>
  <si>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</si>
  <si>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</si>
  <si>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</si>
  <si>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</si>
  <si>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</si>
  <si>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</si>
  <si>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</si>
  <si>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</si>
  <si>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</si>
  <si>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</si>
  <si>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</si>
  <si>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</si>
  <si>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</si>
  <si>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</si>
  <si>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</si>
  <si>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</si>
  <si>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</si>
  <si>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</si>
  <si>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</si>
  <si>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</si>
  <si>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</si>
  <si>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</si>
  <si>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</si>
  <si>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</si>
  <si>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</si>
  <si>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</si>
  <si>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</si>
  <si>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</si>
  <si>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</si>
  <si>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</si>
  <si>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</si>
  <si>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</si>
  <si>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</si>
  <si>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</si>
  <si>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</si>
  <si>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</si>
  <si>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</si>
  <si>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</si>
  <si>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</si>
  <si>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</si>
  <si>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</si>
  <si>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</si>
  <si>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</si>
  <si>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</si>
  <si>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</si>
  <si>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</si>
  <si>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</si>
  <si>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</si>
  <si>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</si>
  <si>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</si>
  <si>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</si>
  <si>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</si>
  <si>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</si>
  <si>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</si>
  <si>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</si>
  <si>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</si>
  <si>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</si>
  <si>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</si>
  <si>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</si>
  <si>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</si>
  <si>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</si>
  <si>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</si>
  <si>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</si>
  <si>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</si>
  <si>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</si>
  <si>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</si>
  <si>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</si>
  <si>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</si>
  <si>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</si>
  <si>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</si>
  <si>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</si>
  <si>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</si>
  <si>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</si>
  <si>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</si>
  <si>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</si>
  <si>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</si>
  <si>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</si>
  <si>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</si>
  <si>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</si>
  <si>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</si>
  <si>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</si>
  <si>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</si>
  <si>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</si>
  <si>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</si>
  <si>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</si>
  <si>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</si>
  <si>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</si>
  <si>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</si>
  <si>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</si>
  <si>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</si>
  <si>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</si>
  <si>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</si>
  <si>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</si>
  <si>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</si>
  <si>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</si>
  <si>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</si>
  <si>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</si>
  <si>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</si>
  <si>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</si>
  <si>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</si>
  <si>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</si>
  <si>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</si>
  <si>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</si>
  <si>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</si>
  <si>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</si>
  <si>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</si>
  <si>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</si>
  <si>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</si>
  <si>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</si>
  <si>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</si>
  <si>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</si>
  <si>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</si>
  <si>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</si>
  <si>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</si>
  <si>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</si>
  <si>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</si>
  <si>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</si>
  <si>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</si>
  <si>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</si>
  <si>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</si>
  <si>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</si>
  <si>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</si>
  <si>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</si>
  <si>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</si>
  <si>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</si>
  <si>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</si>
  <si>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</si>
  <si>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</si>
  <si>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</si>
  <si>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</si>
  <si>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</si>
  <si>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</si>
  <si>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</si>
  <si>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</si>
  <si>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</si>
  <si>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</si>
  <si>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</si>
  <si>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</si>
  <si>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</si>
  <si>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</si>
  <si>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</si>
  <si>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</si>
  <si>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</si>
  <si>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</si>
  <si>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</si>
  <si>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</si>
  <si>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</si>
  <si>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</si>
  <si>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</si>
  <si>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</si>
  <si>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</si>
  <si>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</si>
  <si>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</si>
  <si>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</si>
  <si>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</si>
  <si>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</si>
  <si>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</si>
  <si>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</si>
  <si>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</si>
  <si>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</si>
  <si>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</si>
  <si>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</si>
  <si>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</si>
  <si>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</si>
  <si>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</si>
  <si>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</si>
  <si>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</si>
  <si>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</si>
  <si>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</si>
  <si>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</si>
  <si>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</si>
  <si>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</si>
  <si>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</si>
  <si>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</si>
  <si>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</si>
  <si>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</si>
  <si>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</si>
  <si>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</si>
  <si>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</si>
  <si>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</si>
  <si>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</si>
  <si>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</si>
  <si>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</si>
  <si>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</si>
  <si>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</si>
  <si>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</si>
  <si>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</si>
  <si>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</si>
  <si>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</si>
  <si>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</si>
  <si>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</si>
  <si>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</si>
  <si>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</si>
  <si>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</si>
  <si>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</si>
  <si>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</si>
  <si>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</si>
  <si>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</si>
  <si>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</si>
  <si>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</si>
  <si>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</si>
  <si>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</si>
  <si>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</si>
  <si>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</si>
  <si>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</si>
  <si>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</si>
  <si>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</si>
  <si>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</si>
  <si>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</si>
  <si>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</si>
  <si>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</si>
  <si>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</si>
  <si>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</si>
  <si>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</si>
  <si>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</si>
  <si>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</si>
  <si>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</si>
  <si>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</si>
  <si>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</si>
  <si>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</si>
  <si>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</si>
  <si>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</si>
  <si>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</si>
  <si>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</si>
  <si>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</si>
  <si>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</si>
  <si>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</si>
  <si>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</si>
  <si>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</si>
  <si>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</si>
  <si>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</si>
  <si>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</si>
  <si>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</si>
  <si>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</si>
  <si>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</si>
  <si>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</si>
  <si>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</si>
  <si>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</si>
  <si>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</si>
  <si>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</si>
  <si>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</si>
  <si>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</si>
  <si>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</si>
  <si>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</si>
  <si>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</si>
  <si>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</si>
  <si>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</si>
  <si>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</si>
  <si>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</si>
  <si>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</si>
  <si>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</si>
  <si>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</si>
  <si>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</si>
  <si>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</si>
  <si>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</si>
  <si>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</si>
  <si>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</si>
  <si>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</si>
  <si>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</si>
  <si>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</si>
  <si>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</si>
  <si>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</si>
  <si>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</si>
  <si>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</si>
  <si>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</si>
  <si>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</si>
  <si>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</si>
  <si>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</si>
  <si>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</si>
  <si>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</si>
  <si>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</si>
  <si>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</si>
  <si>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</si>
  <si>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</si>
  <si>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</si>
  <si>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</si>
  <si>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</si>
  <si>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</si>
  <si>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</si>
  <si>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</si>
  <si>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</si>
  <si>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</si>
  <si>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</si>
  <si>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</si>
  <si>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</si>
  <si>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</si>
  <si>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</si>
  <si>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</si>
  <si>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</si>
  <si>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</si>
  <si>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</si>
  <si>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</si>
  <si>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</si>
  <si>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</si>
  <si>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</si>
  <si>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</si>
  <si>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</si>
  <si>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</si>
  <si>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</si>
  <si>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</si>
  <si>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</si>
  <si>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</si>
  <si>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</si>
  <si>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</si>
  <si>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</si>
  <si>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</si>
  <si>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</si>
  <si>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</si>
  <si>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</si>
  <si>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</si>
  <si>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</si>
  <si>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</si>
  <si>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</si>
  <si>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</si>
  <si>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</si>
  <si>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</si>
  <si>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</si>
  <si>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</si>
  <si>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</si>
  <si>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</si>
  <si>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</si>
  <si>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</si>
  <si>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</si>
  <si>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</si>
  <si>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</si>
  <si>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</si>
  <si>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</si>
  <si>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</si>
  <si>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</si>
  <si>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</si>
  <si>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</si>
  <si>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</si>
  <si>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</si>
  <si>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</si>
  <si>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</si>
  <si>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</si>
  <si>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</si>
  <si>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</si>
  <si>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</si>
  <si>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</si>
  <si>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</si>
  <si>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</si>
  <si>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</si>
  <si>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</si>
  <si>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</si>
  <si>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</si>
  <si>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</si>
  <si>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</si>
  <si>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</si>
  <si>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</si>
  <si>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</si>
  <si>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</si>
  <si>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</si>
  <si>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</si>
  <si>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</si>
  <si>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</si>
  <si>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</si>
  <si>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</si>
  <si>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</si>
  <si>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</si>
  <si>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</si>
  <si>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</si>
  <si>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</si>
  <si>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</si>
  <si>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</si>
  <si>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</si>
  <si>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</si>
  <si>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</si>
  <si>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</si>
  <si>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</si>
  <si>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</si>
  <si>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</si>
  <si>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</si>
  <si>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</si>
  <si>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</si>
  <si>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</si>
  <si>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</si>
  <si>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</si>
  <si>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</si>
  <si>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</si>
  <si>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</si>
  <si>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</si>
  <si>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</si>
  <si>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</si>
  <si>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</si>
  <si>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</si>
  <si>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</si>
  <si>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</si>
  <si>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</si>
  <si>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</si>
  <si>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</si>
  <si>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</si>
  <si>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</si>
  <si>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</si>
  <si>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</si>
  <si>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</si>
  <si>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</si>
  <si>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</si>
  <si>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</si>
  <si>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</si>
  <si>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</si>
  <si>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</si>
  <si>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</si>
  <si>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</si>
  <si>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</si>
  <si>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</si>
  <si>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</si>
  <si>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</si>
  <si>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</si>
  <si>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</si>
  <si>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</si>
  <si>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</si>
  <si>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</si>
  <si>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</si>
  <si>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</si>
  <si>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</si>
  <si>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</si>
  <si>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</si>
  <si>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</si>
  <si>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</si>
  <si>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</si>
  <si>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</si>
  <si>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</si>
  <si>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</si>
  <si>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</si>
  <si>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</si>
  <si>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</si>
  <si>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</si>
  <si>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</si>
  <si>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</si>
  <si>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</si>
  <si>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</si>
  <si>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</si>
  <si>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</si>
  <si>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</si>
  <si>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</si>
  <si>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</si>
  <si>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</si>
  <si>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</si>
  <si>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</si>
  <si>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</si>
  <si>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</si>
  <si>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</si>
  <si>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</si>
  <si>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</si>
  <si>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</si>
  <si>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</si>
  <si>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</si>
  <si>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</si>
  <si>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</si>
  <si>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</si>
  <si>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</si>
  <si>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</si>
  <si>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</si>
  <si>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</si>
  <si>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</si>
  <si>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</si>
  <si>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</si>
  <si>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</si>
  <si>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</si>
  <si>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</si>
  <si>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</si>
  <si>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</si>
  <si>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</si>
  <si>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</si>
  <si>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</si>
  <si>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</si>
  <si>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</si>
  <si>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</si>
  <si>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</si>
  <si>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</si>
  <si>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</si>
  <si>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</si>
  <si>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</si>
  <si>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</si>
  <si>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</si>
  <si>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</si>
  <si>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</si>
  <si>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</si>
  <si>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</si>
  <si>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</si>
  <si>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</si>
  <si>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</si>
  <si>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</si>
  <si>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</si>
  <si>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</si>
  <si>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</si>
  <si>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</si>
  <si>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</si>
  <si>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</si>
  <si>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</si>
  <si>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</si>
  <si>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</si>
  <si>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</si>
  <si>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</si>
  <si>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</si>
  <si>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</si>
  <si>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</si>
  <si>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</si>
  <si>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</si>
  <si>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</si>
  <si>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</si>
  <si>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</si>
  <si>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</si>
  <si>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</si>
  <si>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</si>
  <si>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</si>
  <si>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</si>
  <si>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</si>
  <si>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</si>
  <si>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</si>
  <si>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</si>
  <si>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</si>
  <si>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</si>
  <si>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</si>
  <si>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</si>
  <si>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</si>
  <si>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</si>
  <si>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</si>
  <si>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</si>
  <si>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</si>
  <si>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</si>
  <si>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</si>
  <si>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</si>
  <si>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</si>
  <si>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</si>
  <si>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</si>
  <si>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</si>
  <si>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</si>
  <si>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</si>
  <si>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</si>
  <si>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</si>
  <si>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</si>
  <si>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</si>
  <si>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</si>
  <si>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</si>
  <si>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</si>
  <si>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</si>
  <si>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</si>
  <si>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</si>
  <si>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</si>
  <si>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</si>
  <si>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</si>
  <si>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</si>
  <si>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</si>
  <si>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</si>
  <si>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</si>
  <si>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</si>
  <si>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</si>
  <si>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</si>
  <si>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</si>
  <si>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</si>
  <si>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</si>
  <si>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</si>
  <si>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</si>
  <si>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</si>
  <si>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</si>
  <si>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</si>
  <si>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</si>
  <si>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</si>
  <si>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</si>
  <si>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</si>
  <si>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</si>
  <si>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</si>
  <si>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</si>
  <si>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</si>
  <si>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</si>
  <si>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</si>
  <si>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</si>
  <si>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</si>
  <si>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</si>
  <si>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</si>
  <si>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</si>
  <si>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</si>
  <si>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</si>
  <si>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</si>
  <si>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</si>
  <si>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</si>
  <si>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</si>
  <si>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</si>
  <si>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</si>
  <si>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</si>
  <si>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</si>
  <si>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</si>
  <si>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</si>
  <si>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</si>
  <si>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</si>
  <si>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</si>
  <si>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</si>
  <si>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</si>
  <si>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</si>
  <si>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</si>
  <si>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</si>
  <si>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</si>
  <si>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</si>
  <si>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</si>
  <si>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</si>
  <si>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</si>
  <si>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</si>
  <si>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</si>
  <si>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</si>
  <si>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</si>
  <si>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</si>
  <si>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</si>
  <si>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</si>
  <si>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</si>
  <si>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</si>
  <si>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</si>
  <si>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</si>
  <si>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</si>
  <si>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</si>
  <si>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</si>
  <si>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</si>
  <si>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</si>
  <si>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</si>
  <si>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</si>
  <si>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</si>
  <si>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</si>
  <si>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</si>
  <si>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</si>
  <si>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</si>
  <si>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</si>
  <si>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</si>
  <si>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</si>
  <si>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</si>
  <si>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</si>
  <si>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</si>
  <si>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</si>
  <si>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</si>
  <si>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</si>
  <si>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</si>
  <si>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</si>
  <si>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</si>
  <si>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</si>
  <si>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</si>
  <si>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</si>
  <si>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</si>
  <si>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</si>
  <si>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</si>
  <si>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</si>
  <si>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</si>
  <si>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</si>
  <si>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</si>
  <si>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</si>
  <si>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</si>
  <si>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</si>
  <si>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</si>
  <si>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</si>
  <si>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</si>
  <si>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</si>
  <si>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</si>
  <si>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</si>
  <si>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</si>
  <si>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</si>
  <si>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</si>
  <si>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</si>
  <si>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</si>
  <si>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</si>
  <si>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</si>
  <si>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</si>
  <si>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</si>
  <si>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</si>
  <si>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</si>
  <si>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</si>
  <si>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</si>
  <si>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</si>
  <si>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</si>
  <si>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</si>
  <si>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</si>
  <si>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</si>
  <si>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</si>
  <si>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</si>
  <si>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</si>
  <si>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</si>
  <si>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</si>
  <si>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</si>
  <si>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</si>
  <si>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</si>
  <si>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</si>
  <si>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</si>
  <si>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</si>
  <si>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</si>
  <si>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</si>
  <si>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</si>
  <si>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</si>
  <si>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</si>
  <si>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</si>
  <si>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</si>
  <si>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</si>
  <si>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</si>
  <si>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</si>
  <si>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</si>
  <si>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</si>
  <si>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</si>
  <si>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</si>
  <si>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</si>
  <si>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</si>
  <si>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</si>
  <si>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</si>
  <si>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</si>
  <si>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</si>
  <si>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</si>
  <si>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</si>
  <si>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</si>
  <si>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</si>
  <si>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</si>
  <si>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</si>
  <si>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</si>
  <si>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</si>
  <si>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</si>
  <si>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</si>
  <si>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</si>
  <si>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</si>
  <si>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</si>
  <si>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</si>
  <si>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</si>
  <si>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</si>
  <si>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</si>
  <si>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</si>
  <si>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</si>
  <si>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</si>
  <si>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</si>
  <si>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</si>
  <si>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</si>
  <si>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</si>
  <si>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</si>
  <si>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</si>
  <si>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</si>
  <si>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</si>
  <si>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</si>
  <si>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</si>
  <si>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</si>
  <si>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</si>
  <si>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</si>
  <si>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</si>
  <si>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</si>
  <si>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</si>
  <si>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</si>
  <si>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</si>
  <si>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</si>
  <si>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</si>
  <si>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</si>
  <si>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</si>
  <si>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</si>
  <si>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</si>
  <si>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</si>
  <si>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</si>
  <si>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</si>
  <si>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</si>
  <si>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</si>
  <si>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</si>
  <si>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</si>
  <si>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</si>
  <si>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</si>
  <si>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</si>
  <si>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</si>
  <si>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</si>
  <si>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</si>
  <si>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</si>
  <si>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</si>
  <si>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</si>
  <si>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</si>
  <si>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</si>
  <si>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</si>
  <si>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</si>
  <si>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</si>
  <si>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</si>
  <si>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</si>
  <si>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</si>
  <si>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</si>
  <si>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</si>
  <si>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</si>
  <si>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</si>
  <si>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</si>
  <si>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</si>
  <si>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</si>
  <si>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</si>
  <si>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</si>
  <si>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</si>
  <si>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</si>
  <si>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</si>
  <si>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</si>
  <si>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</si>
  <si>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</si>
  <si>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</si>
  <si>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</si>
  <si>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</si>
  <si>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</si>
  <si>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</si>
  <si>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</si>
  <si>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</si>
  <si>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</si>
  <si>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</si>
  <si>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</si>
  <si>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</si>
  <si>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</si>
  <si>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</si>
  <si>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</si>
  <si>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</si>
  <si>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</si>
  <si>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</si>
  <si>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</si>
  <si>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</si>
  <si>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</si>
  <si>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</si>
  <si>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</si>
  <si>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</si>
  <si>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</si>
  <si>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</si>
  <si>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</si>
  <si>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</si>
  <si>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</si>
  <si>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</si>
  <si>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</si>
  <si>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</si>
  <si>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</si>
  <si>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</si>
  <si>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</si>
  <si>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</si>
  <si>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</si>
  <si>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</si>
  <si>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</si>
  <si>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</si>
  <si>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</si>
  <si>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</si>
  <si>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</si>
  <si>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</si>
  <si>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</si>
  <si>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</si>
  <si>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</si>
  <si>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</si>
  <si>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</si>
  <si>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</si>
  <si>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</si>
  <si>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</si>
  <si>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</si>
  <si>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</si>
  <si>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</si>
  <si>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</si>
  <si>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</si>
  <si>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</si>
  <si>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</si>
  <si>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</si>
  <si>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</si>
  <si>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</si>
  <si>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</si>
  <si>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</si>
  <si>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</si>
  <si>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</si>
  <si>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</si>
  <si>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</si>
  <si>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</si>
  <si>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</si>
  <si>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</si>
  <si>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</si>
  <si>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</si>
  <si>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</si>
  <si>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</si>
  <si>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</si>
  <si>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</si>
  <si>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</si>
  <si>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</si>
  <si>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</si>
  <si>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</si>
  <si>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</si>
  <si>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</si>
  <si>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</si>
  <si>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</si>
  <si>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</si>
  <si>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</si>
  <si>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</si>
  <si>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</si>
  <si>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</si>
  <si>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</si>
  <si>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</si>
  <si>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</si>
  <si>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</si>
  <si>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</si>
  <si>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</si>
  <si>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</si>
  <si>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</si>
  <si>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</si>
  <si>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</si>
  <si>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</si>
  <si>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</si>
  <si>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</si>
  <si>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</si>
  <si>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</si>
  <si>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</si>
  <si>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</si>
  <si>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</si>
  <si>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</si>
  <si>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</si>
  <si>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</si>
  <si>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</si>
  <si>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</si>
  <si>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</si>
  <si>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</si>
  <si>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</si>
  <si>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</si>
  <si>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</si>
  <si>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</si>
  <si>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</si>
  <si>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</si>
  <si>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</si>
  <si>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</si>
  <si>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</si>
  <si>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</si>
  <si>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</si>
  <si>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</si>
  <si>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</si>
  <si>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</si>
  <si>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</si>
  <si>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</si>
  <si>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</si>
  <si>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</si>
  <si>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</si>
  <si>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</si>
  <si>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</si>
  <si>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</si>
  <si>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</si>
  <si>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</si>
  <si>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</si>
  <si>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</si>
  <si>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</si>
  <si>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</si>
  <si>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</si>
  <si>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</si>
  <si>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</si>
  <si>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</si>
  <si>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</si>
  <si>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</si>
  <si>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</si>
  <si>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</si>
  <si>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</si>
  <si>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</si>
  <si>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</si>
  <si>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</si>
  <si>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</si>
  <si>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</si>
  <si>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</si>
  <si>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</si>
  <si>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</si>
  <si>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</si>
  <si>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</si>
  <si>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</si>
  <si>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</si>
  <si>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</si>
  <si>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</si>
  <si>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</si>
  <si>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</si>
  <si>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</si>
  <si>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</si>
  <si>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</si>
  <si>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</si>
  <si>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</si>
  <si>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</si>
  <si>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</si>
  <si>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</si>
  <si>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</si>
  <si>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</si>
  <si>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</si>
  <si>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</si>
  <si>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</si>
  <si>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</si>
  <si>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</si>
  <si>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</si>
  <si>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</si>
  <si>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</si>
  <si>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</si>
  <si>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</si>
  <si>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</si>
  <si>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</si>
  <si>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</si>
  <si>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</si>
  <si>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</si>
  <si>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</si>
  <si>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</si>
  <si>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</si>
  <si>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</si>
  <si>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</si>
  <si>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</si>
  <si>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</si>
  <si>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</si>
  <si>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</si>
  <si>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</si>
  <si>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</si>
  <si>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</si>
  <si>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</si>
  <si>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</si>
  <si>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</si>
  <si>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</si>
  <si>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</si>
  <si>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</si>
  <si>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</si>
  <si>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</si>
  <si>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</si>
  <si>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</si>
  <si>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</si>
  <si>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</si>
  <si>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</si>
  <si>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</si>
  <si>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</si>
  <si>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</si>
  <si>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</si>
  <si>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</si>
  <si>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</si>
  <si>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</si>
  <si>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</si>
  <si>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</si>
  <si>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</si>
  <si>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</si>
  <si>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</si>
  <si>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</si>
  <si>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</si>
  <si>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</si>
  <si>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</si>
  <si>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</si>
  <si>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</si>
  <si>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</si>
  <si>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</si>
  <si>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</si>
  <si>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</si>
  <si>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</si>
  <si>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</si>
  <si>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</si>
  <si>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</si>
  <si>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</si>
  <si>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</si>
  <si>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</si>
  <si>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</si>
  <si>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</si>
  <si>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</si>
  <si>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</si>
  <si>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</si>
  <si>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</si>
  <si>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</si>
  <si>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</si>
  <si>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</si>
  <si>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</si>
  <si>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</si>
  <si>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</si>
  <si>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</si>
  <si>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</si>
  <si>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</si>
  <si>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</si>
  <si>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</si>
  <si>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</si>
  <si>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</si>
  <si>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</si>
  <si>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</si>
  <si>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</si>
  <si>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</si>
  <si>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</si>
  <si>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</si>
  <si>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</si>
  <si>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</si>
  <si>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</si>
  <si>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</si>
  <si>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</si>
  <si>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</si>
  <si>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</si>
  <si>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</si>
  <si>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</si>
  <si>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</si>
  <si>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</si>
  <si>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</si>
  <si>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</si>
  <si>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</si>
  <si>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</si>
  <si>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</si>
  <si>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</si>
  <si>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</si>
  <si>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</si>
  <si>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</si>
  <si>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</si>
  <si>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</si>
  <si>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</si>
  <si>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</si>
  <si>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</si>
  <si>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</si>
  <si>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</si>
  <si>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</si>
  <si>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</si>
  <si>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</si>
  <si>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</si>
  <si>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</si>
  <si>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</si>
  <si>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</si>
  <si>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</si>
  <si>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</si>
  <si>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</si>
  <si>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</si>
  <si>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</si>
  <si>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</si>
  <si>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</si>
  <si>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</si>
  <si>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</si>
  <si>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</si>
  <si>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</si>
  <si>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</si>
  <si>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</si>
  <si>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</si>
  <si>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</si>
  <si>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</si>
  <si>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</si>
  <si>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</si>
  <si>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</si>
  <si>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</si>
  <si>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</si>
  <si>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</si>
  <si>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</si>
  <si>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</si>
  <si>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</si>
  <si>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</si>
  <si>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</si>
  <si>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</si>
  <si>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</si>
  <si>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</si>
  <si>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</si>
  <si>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</si>
  <si>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</si>
  <si>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</si>
  <si>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</si>
  <si>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</si>
  <si>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</si>
  <si>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</si>
  <si>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</si>
  <si>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</si>
  <si>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</si>
  <si>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</si>
  <si>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</si>
  <si>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</si>
  <si>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</si>
  <si>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</si>
  <si>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</si>
  <si>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</si>
  <si>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</si>
  <si>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</si>
  <si>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</si>
  <si>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</si>
  <si>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</si>
  <si>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</si>
  <si>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</si>
  <si>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</si>
  <si>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</si>
  <si>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</si>
  <si>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</si>
  <si>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</si>
  <si>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</si>
  <si>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</si>
  <si>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</si>
  <si>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</si>
  <si>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</si>
  <si>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</si>
  <si>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</si>
  <si>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</si>
  <si>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</si>
  <si>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</si>
  <si>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</si>
  <si>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</si>
  <si>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</si>
  <si>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</si>
  <si>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</si>
  <si>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</si>
  <si>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</si>
  <si>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</si>
  <si>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</si>
  <si>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</si>
  <si>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</si>
  <si>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</si>
  <si>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</si>
  <si>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</si>
  <si>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</si>
  <si>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</si>
  <si>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</si>
  <si>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</si>
  <si>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</si>
  <si>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</si>
  <si>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</si>
  <si>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</si>
  <si>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</si>
  <si>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</si>
  <si>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</si>
  <si>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</si>
  <si>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</si>
  <si>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</si>
  <si>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</si>
  <si>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</si>
  <si>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</si>
  <si>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</si>
  <si>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</si>
  <si>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</si>
  <si>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</si>
  <si>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</si>
  <si>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</si>
  <si>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</si>
  <si>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</si>
  <si>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</si>
  <si>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</si>
  <si>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</si>
  <si>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</si>
  <si>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</si>
  <si>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</si>
  <si>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</si>
  <si>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</si>
  <si>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</si>
  <si>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</si>
  <si>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</si>
  <si>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</si>
  <si>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</si>
  <si>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</si>
  <si>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</si>
  <si>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</si>
  <si>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</si>
  <si>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</si>
  <si>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</si>
  <si>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</si>
  <si>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</si>
  <si>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</si>
  <si>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</si>
  <si>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</si>
  <si>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</si>
  <si>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</si>
  <si>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</si>
  <si>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</si>
  <si>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</si>
  <si>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</si>
  <si>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</si>
  <si>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</si>
  <si>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</si>
  <si>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</si>
  <si>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</si>
  <si>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</si>
  <si>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</si>
  <si>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</si>
  <si>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</si>
  <si>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</si>
  <si>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</si>
  <si>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</si>
  <si>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</si>
  <si>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</si>
  <si>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</si>
  <si>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</si>
  <si>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</si>
  <si>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</si>
  <si>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</si>
  <si>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</si>
  <si>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</si>
  <si>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</si>
  <si>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</si>
  <si>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</si>
  <si>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</si>
  <si>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</si>
  <si>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</si>
  <si>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</si>
  <si>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</si>
  <si>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</si>
  <si>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</si>
  <si>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</si>
  <si>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</si>
  <si>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</si>
  <si>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</si>
  <si>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</si>
  <si>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</si>
  <si>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</si>
  <si>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</si>
  <si>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</si>
  <si>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</si>
  <si>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</si>
  <si>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</si>
  <si>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</si>
  <si>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</si>
  <si>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</si>
  <si>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</si>
  <si>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</si>
  <si>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</si>
  <si>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</si>
  <si>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</si>
  <si>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</si>
  <si>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</si>
  <si>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</si>
  <si>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</si>
  <si>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</si>
  <si>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</si>
  <si>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</si>
  <si>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</si>
  <si>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</si>
  <si>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</si>
  <si>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</si>
  <si>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</si>
  <si>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</si>
  <si>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</si>
  <si>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</si>
  <si>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</si>
  <si>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</si>
  <si>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</si>
  <si>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</si>
  <si>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</si>
  <si>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</si>
  <si>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</si>
  <si>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</si>
  <si>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</si>
  <si>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</si>
  <si>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</si>
  <si>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</si>
  <si>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</si>
  <si>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</si>
  <si>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</si>
  <si>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</si>
  <si>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</si>
  <si>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</si>
  <si>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</si>
  <si>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</si>
  <si>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</si>
  <si>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</si>
  <si>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</si>
  <si>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</si>
  <si>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</si>
  <si>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</si>
  <si>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</si>
  <si>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</si>
  <si>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</si>
  <si>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</si>
  <si>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</si>
  <si>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</si>
  <si>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</si>
  <si>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</si>
  <si>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</si>
  <si>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</si>
  <si>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</si>
  <si>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</si>
  <si>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</si>
  <si>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</si>
  <si>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</si>
  <si>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</si>
  <si>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</si>
  <si>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</si>
  <si>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</si>
  <si>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</si>
  <si>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</si>
  <si>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</si>
  <si>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</si>
  <si>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</si>
  <si>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</si>
  <si>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</si>
  <si>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</si>
  <si>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</si>
  <si>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</si>
  <si>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</si>
  <si>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</si>
  <si>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</si>
  <si>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</si>
  <si>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</si>
  <si>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</si>
  <si>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</si>
  <si>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</si>
  <si>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</si>
  <si>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</si>
  <si>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</si>
  <si>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</si>
  <si>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</si>
  <si>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</si>
  <si>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</si>
  <si>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</si>
  <si>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</si>
  <si>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</si>
  <si>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</si>
  <si>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</si>
  <si>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</si>
  <si>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</si>
  <si>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</si>
  <si>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</si>
  <si>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</si>
  <si>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</si>
  <si>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</si>
  <si>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</si>
  <si>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</si>
  <si>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</si>
  <si>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</si>
  <si>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</si>
  <si>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</si>
  <si>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</si>
  <si>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</si>
  <si>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</si>
  <si>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</si>
  <si>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</si>
  <si>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</si>
  <si>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</si>
  <si>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</si>
  <si>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</si>
  <si>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</si>
  <si>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</si>
  <si>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</si>
  <si>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</si>
  <si>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</si>
  <si>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</si>
  <si>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</si>
  <si>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</si>
  <si>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</si>
  <si>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</si>
  <si>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</si>
  <si>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</si>
  <si>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</si>
  <si>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</si>
  <si>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</si>
  <si>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</si>
  <si>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</si>
  <si>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</si>
  <si>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</si>
  <si>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</si>
  <si>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</si>
  <si>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</si>
  <si>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</si>
  <si>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</si>
  <si>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</si>
  <si>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</si>
  <si>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</si>
  <si>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</si>
  <si>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</si>
  <si>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</si>
  <si>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</si>
  <si>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</si>
  <si>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</si>
  <si>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</si>
  <si>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</si>
  <si>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</si>
  <si>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</si>
  <si>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</si>
  <si>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</si>
  <si>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</si>
  <si>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</si>
  <si>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</si>
  <si>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</si>
  <si>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</si>
  <si>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</si>
  <si>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</si>
  <si>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</si>
  <si>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</si>
  <si>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</si>
  <si>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</si>
  <si>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</si>
  <si>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</si>
  <si>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</si>
  <si>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</si>
  <si>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</si>
  <si>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</si>
  <si>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</si>
  <si>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</si>
  <si>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</si>
  <si>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</si>
  <si>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</si>
  <si>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</si>
  <si>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</si>
  <si>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</si>
  <si>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</si>
  <si>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</si>
  <si>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</si>
  <si>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</si>
  <si>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</si>
  <si>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</si>
  <si>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</si>
  <si>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</si>
  <si>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</si>
  <si>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</si>
  <si>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</si>
  <si>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</si>
  <si>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</si>
  <si>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</si>
  <si>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</si>
  <si>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</si>
  <si>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</si>
  <si>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</si>
  <si>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</si>
  <si>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</si>
  <si>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</si>
  <si>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</si>
  <si>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</si>
  <si>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</si>
  <si>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</si>
  <si>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</si>
  <si>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</si>
  <si>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</si>
  <si>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</si>
  <si>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</si>
  <si>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</si>
  <si>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</si>
  <si>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</si>
  <si>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</si>
  <si>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</si>
  <si>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</si>
  <si>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</si>
  <si>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</si>
  <si>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</si>
  <si>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</si>
  <si>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</si>
  <si>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</si>
  <si>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</si>
  <si>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</si>
  <si>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</si>
  <si>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</si>
  <si>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</si>
  <si>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</si>
  <si>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</si>
  <si>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</si>
  <si>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</si>
  <si>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</si>
  <si>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</si>
  <si>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</si>
  <si>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</si>
  <si>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</si>
  <si>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</si>
  <si>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</si>
  <si>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</si>
  <si>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</si>
  <si>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</si>
  <si>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</si>
  <si>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</si>
  <si>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</si>
  <si>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</si>
  <si>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</si>
  <si>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</si>
  <si>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</si>
  <si>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</si>
  <si>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</si>
  <si>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</si>
  <si>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</si>
  <si>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</si>
  <si>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</si>
  <si>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</si>
  <si>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</si>
  <si>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</si>
  <si>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</si>
  <si>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</si>
  <si>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</si>
  <si>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</si>
  <si>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</si>
  <si>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</si>
  <si>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</si>
  <si>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</si>
  <si>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</si>
  <si>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</si>
  <si>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</si>
  <si>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</si>
  <si>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</si>
  <si>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</si>
  <si>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</si>
  <si>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</si>
  <si>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</si>
  <si>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</si>
  <si>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</si>
  <si>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</si>
  <si>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</si>
  <si>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</si>
  <si>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</si>
  <si>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</si>
  <si>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</si>
  <si>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</si>
  <si>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</si>
  <si>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</si>
  <si>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</si>
  <si>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</si>
  <si>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</si>
  <si>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</si>
  <si>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</si>
  <si>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</si>
  <si>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</si>
  <si>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</si>
  <si>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</si>
  <si>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</si>
  <si>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</si>
  <si>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</si>
  <si>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</si>
  <si>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</si>
  <si>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</si>
  <si>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</si>
  <si>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</si>
  <si>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</si>
  <si>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</si>
  <si>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</si>
  <si>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</si>
  <si>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</si>
  <si>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</si>
  <si>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</si>
  <si>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</si>
  <si>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</si>
  <si>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</si>
  <si>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</si>
  <si>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</si>
  <si>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</si>
  <si>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</si>
  <si>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</si>
  <si>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</si>
  <si>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</si>
  <si>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</si>
  <si>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</si>
  <si>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</si>
  <si>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</si>
  <si>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</si>
  <si>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</si>
  <si>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</si>
  <si>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</si>
  <si>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</si>
  <si>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</si>
  <si>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</si>
  <si>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</si>
  <si>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</si>
  <si>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</si>
  <si>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</si>
  <si>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</si>
  <si>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</si>
  <si>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</si>
  <si>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</si>
  <si>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</si>
  <si>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</si>
  <si>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</si>
  <si>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</si>
  <si>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</si>
  <si>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</si>
  <si>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</si>
  <si>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</si>
  <si>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</si>
  <si>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</si>
  <si>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</si>
  <si>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</si>
  <si>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</si>
  <si>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</si>
  <si>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</si>
  <si>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</si>
  <si>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</si>
  <si>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</si>
  <si>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</si>
  <si>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</si>
  <si>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</si>
  <si>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</si>
  <si>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</si>
  <si>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</si>
  <si>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</si>
  <si>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</si>
  <si>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</si>
  <si>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</si>
  <si>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</si>
  <si>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</si>
  <si>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</si>
  <si>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</si>
  <si>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</si>
  <si>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</si>
  <si>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</si>
  <si>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</si>
  <si>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</si>
  <si>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</si>
  <si>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</si>
  <si>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</si>
  <si>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</si>
  <si>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</si>
  <si>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</si>
  <si>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</si>
  <si>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</si>
  <si>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</si>
  <si>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</si>
  <si>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</si>
  <si>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</si>
  <si>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</si>
  <si>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</si>
  <si>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</si>
  <si>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</si>
  <si>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</si>
  <si>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</si>
  <si>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</si>
  <si>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</si>
  <si>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</si>
  <si>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</si>
  <si>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</si>
  <si>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</si>
  <si>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</si>
  <si>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</si>
  <si>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</si>
  <si>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</si>
  <si>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</si>
  <si>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</si>
  <si>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</si>
  <si>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</si>
  <si>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</si>
  <si>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</si>
  <si>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</si>
  <si>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</si>
  <si>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</si>
  <si>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</si>
  <si>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</si>
  <si>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</si>
  <si>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</si>
  <si>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</si>
  <si>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</si>
  <si>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</si>
  <si>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</si>
  <si>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</si>
  <si>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</si>
  <si>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</si>
  <si>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</si>
  <si>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</si>
  <si>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</si>
  <si>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</si>
  <si>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</si>
  <si>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</si>
  <si>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</si>
  <si>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</si>
  <si>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</si>
  <si>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</si>
  <si>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</si>
  <si>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</si>
  <si>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</si>
  <si>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</si>
  <si>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</si>
  <si>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</si>
  <si>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</si>
  <si>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</si>
  <si>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</si>
  <si>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</si>
  <si>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</si>
  <si>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</si>
  <si>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</si>
  <si>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</si>
  <si>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</si>
  <si>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</si>
  <si>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</si>
  <si>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</si>
  <si>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</si>
  <si>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</si>
  <si>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</si>
  <si>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</si>
  <si>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</si>
  <si>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</si>
  <si>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</si>
  <si>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</si>
  <si>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</si>
  <si>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</si>
  <si>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</si>
  <si>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</si>
  <si>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</si>
  <si>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</si>
  <si>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</si>
  <si>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</si>
  <si>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</si>
  <si>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</si>
  <si>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</si>
  <si>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</si>
  <si>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</si>
  <si>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</si>
  <si>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</si>
  <si>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</si>
  <si>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</si>
  <si>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</si>
  <si>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</si>
  <si>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</si>
  <si>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</si>
  <si>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</si>
  <si>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</si>
  <si>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</si>
  <si>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</si>
  <si>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</si>
  <si>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</si>
  <si>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</si>
  <si>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</si>
  <si>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</si>
  <si>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</si>
  <si>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</si>
  <si>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</si>
  <si>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</si>
  <si>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</si>
  <si>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</si>
  <si>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</si>
  <si>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</si>
  <si>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</si>
  <si>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</si>
  <si>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</si>
  <si>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</si>
  <si>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</si>
  <si>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</si>
  <si>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</si>
  <si>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</si>
  <si>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</si>
  <si>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</si>
  <si>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</si>
  <si>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</si>
  <si>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</si>
  <si>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</si>
  <si>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</si>
  <si>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</si>
  <si>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</si>
  <si>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</si>
  <si>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</si>
  <si>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</si>
  <si>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</si>
  <si>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</si>
  <si>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</si>
  <si>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</si>
  <si>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</si>
  <si>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</si>
  <si>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</si>
  <si>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</si>
  <si>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</si>
  <si>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</si>
  <si>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</si>
  <si>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</si>
  <si>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</si>
  <si>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</si>
  <si>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</si>
  <si>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</si>
  <si>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</si>
  <si>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</si>
  <si>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</si>
  <si>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</si>
  <si>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</si>
  <si>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</si>
  <si>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</si>
  <si>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</si>
  <si>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</si>
  <si>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</si>
  <si>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</si>
  <si>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</si>
  <si>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</si>
  <si>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</si>
  <si>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</si>
  <si>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</si>
  <si>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</si>
  <si>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</si>
  <si>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</si>
  <si>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</si>
  <si>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</si>
  <si>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</si>
  <si>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</si>
  <si>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</si>
  <si>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</si>
  <si>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</si>
  <si>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</si>
  <si>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</si>
  <si>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</si>
  <si>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</si>
  <si>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</si>
  <si>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</si>
  <si>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</si>
  <si>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</si>
  <si>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</si>
  <si>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</si>
  <si>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</si>
  <si>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</si>
  <si>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</si>
  <si>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</si>
  <si>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</si>
  <si>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</si>
  <si>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</si>
  <si>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</si>
  <si>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</si>
  <si>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</si>
  <si>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</si>
  <si>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</si>
  <si>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</si>
  <si>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</si>
  <si>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</si>
  <si>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</si>
  <si>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</si>
  <si>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</si>
  <si>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</si>
  <si>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</si>
  <si>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</si>
  <si>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</si>
  <si>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</si>
  <si>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</si>
  <si>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</si>
  <si>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</si>
  <si>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</si>
  <si>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</si>
  <si>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</si>
  <si>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</si>
  <si>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</si>
  <si>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</si>
  <si>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</si>
  <si>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</si>
  <si>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</si>
  <si>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</si>
  <si>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</si>
  <si>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</si>
  <si>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</si>
  <si>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</si>
  <si>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</si>
  <si>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</si>
  <si>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</si>
  <si>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</si>
  <si>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</si>
  <si>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</si>
  <si>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</si>
  <si>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</si>
  <si>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</si>
  <si>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</si>
  <si>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</si>
  <si>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</si>
  <si>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</si>
  <si>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</si>
  <si>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</si>
  <si>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</si>
  <si>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</si>
  <si>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</si>
  <si>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</si>
  <si>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</si>
  <si>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</si>
  <si>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</si>
  <si>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</si>
  <si>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</si>
  <si>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</si>
  <si>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</si>
  <si>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</si>
  <si>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</si>
  <si>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</si>
  <si>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</si>
  <si>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</si>
  <si>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</si>
  <si>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</si>
  <si>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</si>
  <si>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</si>
  <si>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</si>
  <si>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</si>
  <si>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</si>
  <si>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</si>
  <si>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</si>
  <si>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</si>
  <si>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</si>
  <si>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</si>
  <si>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</si>
  <si>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</si>
  <si>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</si>
  <si>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</si>
  <si>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</si>
  <si>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</si>
  <si>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</si>
  <si>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</si>
  <si>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</si>
  <si>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</si>
  <si>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</si>
  <si>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</si>
  <si>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</si>
  <si>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</si>
  <si>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</si>
  <si>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</si>
  <si>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</si>
  <si>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</si>
  <si>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</si>
  <si>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</si>
  <si>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</si>
  <si>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</si>
  <si>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</si>
  <si>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</si>
  <si>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</si>
  <si>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</si>
  <si>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</si>
  <si>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</si>
  <si>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</si>
  <si>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</si>
  <si>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</si>
  <si>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</si>
  <si>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</si>
  <si>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</si>
  <si>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</si>
  <si>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</si>
  <si>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</si>
  <si>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</si>
  <si>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</si>
  <si>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</si>
  <si>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</si>
  <si>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</si>
  <si>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</si>
  <si>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</si>
  <si>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</si>
  <si>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</si>
  <si>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</si>
  <si>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</si>
  <si>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</si>
  <si>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</si>
  <si>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</si>
  <si>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</si>
  <si>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</si>
  <si>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</si>
  <si>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</si>
  <si>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</si>
  <si>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</si>
  <si>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</si>
  <si>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</si>
  <si>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</si>
  <si>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</si>
  <si>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</si>
  <si>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</si>
  <si>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</si>
  <si>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</si>
  <si>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</si>
  <si>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</si>
  <si>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</si>
  <si>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</si>
  <si>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</si>
  <si>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</si>
  <si>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</si>
  <si>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</si>
  <si>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</si>
  <si>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</si>
  <si>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</si>
  <si>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</si>
  <si>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</si>
  <si>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</si>
  <si>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</si>
  <si>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</si>
  <si>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</si>
  <si>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</si>
  <si>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</si>
  <si>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</si>
  <si>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</si>
  <si>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</si>
  <si>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</si>
  <si>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</si>
  <si>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</si>
  <si>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</si>
  <si>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</si>
  <si>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</si>
  <si>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</si>
  <si>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</si>
  <si>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</si>
  <si>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</si>
  <si>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</si>
  <si>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</si>
  <si>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</si>
  <si>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</si>
  <si>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</si>
  <si>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</si>
  <si>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</si>
  <si>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</si>
  <si>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</si>
  <si>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</si>
  <si>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</si>
  <si>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</si>
  <si>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</si>
  <si>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</si>
  <si>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</si>
  <si>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</si>
  <si>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</si>
  <si>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</si>
  <si>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</si>
  <si>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</si>
  <si>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</si>
  <si>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</si>
  <si>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</si>
  <si>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</si>
  <si>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</si>
  <si>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</si>
  <si>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</si>
  <si>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</si>
  <si>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</si>
  <si>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</si>
  <si>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</si>
  <si>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</si>
  <si>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</si>
  <si>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</si>
  <si>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</si>
  <si>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</si>
  <si>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</si>
  <si>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</si>
  <si>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</si>
  <si>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</si>
  <si>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</si>
  <si>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</si>
  <si>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</si>
  <si>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</si>
  <si>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</si>
  <si>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</si>
  <si>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</si>
  <si>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</si>
  <si>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</si>
  <si>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</si>
  <si>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</si>
  <si>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</si>
  <si>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</si>
  <si>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</si>
  <si>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</si>
  <si>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</si>
  <si>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</si>
  <si>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</si>
  <si>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</si>
  <si>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</si>
  <si>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</si>
  <si>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</si>
  <si>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</si>
  <si>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</si>
  <si>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</si>
  <si>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</si>
  <si>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</si>
  <si>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</si>
  <si>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</si>
  <si>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</si>
  <si>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</si>
  <si>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</si>
  <si>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</si>
  <si>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</si>
  <si>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</si>
  <si>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</si>
  <si>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</si>
  <si>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</si>
  <si>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</si>
  <si>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</si>
  <si>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</si>
  <si>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</si>
  <si>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</si>
  <si>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</si>
  <si>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</si>
  <si>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</si>
  <si>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</si>
  <si>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</si>
  <si>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</si>
  <si>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</si>
  <si>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</si>
  <si>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</si>
  <si>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</si>
  <si>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</si>
  <si>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</si>
  <si>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</si>
  <si>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</si>
  <si>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</si>
  <si>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</si>
  <si>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</si>
  <si>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</si>
  <si>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</si>
  <si>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</si>
  <si>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</si>
  <si>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</si>
  <si>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</si>
  <si>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</si>
  <si>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</si>
  <si>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</si>
  <si>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</si>
  <si>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</si>
  <si>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</si>
  <si>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</si>
  <si>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</si>
  <si>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</si>
  <si>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</si>
  <si>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</si>
  <si>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</si>
  <si>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</si>
  <si>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</si>
  <si>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</si>
  <si>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</si>
  <si>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</si>
  <si>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</si>
  <si>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</si>
  <si>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</si>
  <si>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</si>
  <si>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</si>
  <si>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</si>
  <si>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</si>
  <si>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</si>
  <si>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</si>
  <si>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</si>
  <si>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</si>
  <si>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</si>
  <si>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</si>
  <si>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</si>
  <si>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</si>
  <si>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</si>
  <si>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</si>
  <si>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</si>
  <si>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</si>
  <si>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</si>
  <si>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</si>
  <si>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</si>
  <si>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</si>
  <si>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</si>
  <si>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</si>
  <si>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</si>
  <si>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</si>
  <si>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</si>
  <si>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</si>
  <si>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</si>
  <si>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</si>
  <si>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</si>
  <si>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</si>
  <si>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</si>
  <si>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</si>
  <si>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</si>
  <si>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</si>
  <si>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</si>
  <si>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</si>
  <si>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</si>
  <si>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</si>
  <si>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</si>
  <si>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</si>
  <si>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</si>
  <si>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</si>
  <si>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</si>
  <si>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</si>
  <si>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</si>
  <si>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</si>
  <si>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</si>
  <si>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</si>
  <si>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</si>
  <si>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</si>
  <si>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</si>
  <si>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</si>
  <si>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</si>
  <si>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</si>
  <si>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</si>
  <si>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</si>
  <si>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</si>
  <si>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</si>
  <si>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</si>
  <si>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</si>
  <si>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</si>
  <si>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</si>
  <si>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</si>
  <si>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</si>
  <si>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</si>
  <si>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</si>
  <si>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</si>
  <si>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</si>
  <si>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</si>
  <si>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</si>
  <si>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</si>
  <si>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</si>
  <si>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</si>
  <si>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</si>
  <si>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</si>
  <si>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</si>
  <si>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</si>
  <si>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</si>
  <si>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</si>
  <si>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</si>
  <si>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</si>
  <si>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</si>
  <si>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</si>
  <si>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</si>
  <si>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</si>
  <si>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</si>
  <si>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</si>
  <si>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</si>
  <si>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</si>
  <si>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</si>
  <si>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</si>
  <si>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</si>
  <si>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</si>
  <si>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</si>
  <si>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</si>
  <si>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</si>
  <si>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</si>
  <si>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</si>
  <si>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</si>
  <si>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</si>
  <si>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</si>
  <si>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</si>
  <si>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</si>
  <si>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</si>
  <si>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</si>
  <si>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</si>
  <si>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</si>
  <si>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</si>
  <si>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</si>
  <si>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</si>
  <si>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</si>
  <si>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</si>
  <si>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</si>
  <si>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</si>
  <si>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</si>
  <si>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</si>
  <si>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</si>
  <si>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</si>
  <si>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</si>
  <si>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</si>
  <si>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</si>
  <si>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</si>
  <si>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</si>
  <si>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</si>
  <si>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</si>
  <si>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</si>
  <si>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</si>
  <si>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</si>
  <si>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</si>
  <si>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</si>
  <si>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</si>
  <si>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</si>
  <si>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</si>
  <si>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</si>
  <si>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</si>
  <si>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</si>
  <si>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</si>
  <si>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</si>
  <si>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</si>
  <si>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</si>
  <si>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</si>
  <si>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</si>
  <si>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</si>
  <si>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</si>
  <si>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</si>
  <si>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</si>
  <si>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</si>
  <si>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</si>
  <si>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</si>
  <si>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</si>
  <si>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</si>
  <si>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</si>
  <si>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</si>
  <si>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</si>
  <si>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</si>
  <si>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</si>
  <si>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</si>
  <si>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</si>
  <si>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</si>
  <si>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</si>
  <si>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</si>
  <si>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</si>
  <si>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</si>
  <si>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</si>
  <si>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</si>
  <si>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</si>
  <si>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</si>
  <si>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</si>
  <si>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</si>
  <si>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</si>
  <si>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</si>
  <si>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</si>
  <si>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</si>
  <si>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</si>
  <si>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</si>
  <si>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</si>
  <si>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</si>
  <si>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</si>
  <si>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</si>
  <si>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</si>
  <si>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</si>
  <si>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</si>
  <si>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</si>
  <si>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</si>
  <si>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</si>
  <si>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</si>
  <si>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</si>
  <si>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</si>
  <si>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</si>
  <si>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</si>
  <si>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</si>
  <si>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</si>
  <si>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</si>
  <si>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</si>
  <si>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</si>
  <si>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</si>
  <si>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</si>
  <si>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</si>
  <si>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</si>
  <si>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</si>
  <si>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</si>
  <si>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</si>
  <si>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</si>
  <si>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</si>
  <si>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</si>
  <si>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</si>
  <si>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</si>
  <si>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</si>
  <si>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</si>
  <si>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</si>
  <si>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</si>
  <si>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</si>
  <si>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</si>
  <si>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</si>
  <si>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</si>
  <si>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</si>
  <si>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</si>
  <si>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</si>
  <si>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</si>
  <si>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</si>
  <si>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</si>
  <si>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</si>
  <si>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</si>
  <si>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</si>
  <si>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</si>
  <si>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</si>
  <si>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</si>
  <si>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</si>
  <si>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</si>
  <si>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</si>
  <si>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</si>
  <si>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</si>
  <si>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</si>
  <si>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</si>
  <si>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</si>
  <si>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</si>
  <si>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</si>
  <si>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</si>
  <si>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</si>
  <si>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</si>
  <si>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</si>
  <si>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</si>
  <si>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</si>
  <si>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</si>
  <si>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</si>
  <si>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</si>
  <si>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</si>
  <si>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</si>
  <si>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</si>
  <si>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</si>
  <si>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</si>
  <si>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</si>
  <si>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</si>
  <si>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</si>
  <si>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</si>
  <si>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</si>
  <si>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</si>
  <si>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</si>
  <si>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</si>
  <si>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</si>
  <si>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</si>
  <si>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</si>
  <si>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</si>
  <si>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</si>
  <si>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</si>
  <si>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</si>
  <si>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</si>
  <si>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</si>
  <si>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</si>
  <si>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</si>
  <si>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</si>
  <si>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</si>
  <si>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</si>
  <si>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</si>
  <si>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</si>
  <si>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</si>
  <si>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</si>
  <si>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</si>
  <si>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</si>
  <si>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</si>
  <si>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</si>
  <si>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</si>
  <si>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</si>
  <si>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</si>
  <si>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</si>
  <si>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</si>
  <si>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</si>
  <si>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</si>
  <si>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</si>
  <si>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</si>
  <si>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</si>
  <si>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</si>
  <si>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</si>
  <si>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</si>
  <si>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</si>
  <si>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</si>
  <si>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</si>
  <si>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</si>
  <si>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</si>
  <si>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</si>
  <si>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</si>
  <si>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</si>
  <si>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</si>
  <si>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</si>
  <si>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</si>
  <si>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</si>
  <si>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</si>
  <si>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</si>
  <si>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</si>
  <si>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</si>
  <si>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</si>
  <si>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</si>
  <si>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</si>
  <si>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</si>
  <si>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</si>
  <si>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</si>
  <si>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</si>
  <si>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</si>
  <si>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</si>
  <si>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</si>
  <si>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</si>
  <si>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</si>
  <si>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</si>
  <si>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</si>
  <si>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</si>
  <si>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</si>
  <si>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</si>
  <si>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</si>
  <si>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</si>
  <si>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</si>
  <si>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</si>
  <si>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</si>
  <si>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</si>
  <si>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</si>
  <si>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</si>
  <si>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</si>
  <si>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</si>
  <si>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</si>
  <si>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</si>
  <si>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</si>
  <si>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</si>
  <si>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</si>
  <si>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</si>
  <si>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</si>
  <si>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</si>
  <si>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</si>
  <si>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</si>
  <si>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</si>
  <si>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</si>
  <si>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</si>
  <si>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</si>
  <si>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</si>
  <si>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</si>
  <si>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</si>
  <si>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</si>
  <si>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</si>
  <si>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</si>
  <si>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</si>
  <si>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</si>
  <si>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</si>
  <si>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</si>
  <si>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</si>
  <si>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</si>
  <si>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</si>
  <si>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</si>
  <si>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</si>
  <si>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</si>
  <si>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</si>
  <si>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</si>
  <si>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</si>
  <si>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</si>
  <si>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</si>
  <si>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</si>
  <si>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</si>
  <si>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</si>
  <si>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</si>
  <si>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</si>
  <si>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</si>
  <si>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</si>
  <si>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</si>
  <si>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</si>
  <si>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</si>
  <si>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</si>
  <si>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</si>
  <si>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</si>
  <si>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</si>
  <si>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</si>
  <si>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</si>
  <si>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</si>
  <si>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</si>
  <si>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</si>
  <si>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</si>
  <si>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</si>
  <si>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</si>
  <si>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</si>
  <si>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</si>
  <si>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</si>
  <si>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</si>
  <si>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</si>
  <si>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</si>
  <si>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</si>
  <si>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</si>
  <si>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</si>
  <si>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</si>
  <si>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</si>
  <si>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</si>
  <si>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</si>
  <si>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</si>
  <si>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</si>
  <si>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</si>
  <si>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</si>
  <si>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</si>
  <si>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</si>
  <si>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</si>
  <si>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</si>
  <si>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</si>
  <si>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</si>
  <si>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</si>
  <si>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</si>
  <si>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</si>
  <si>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</si>
  <si>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</si>
  <si>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</si>
  <si>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</si>
  <si>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</si>
  <si>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</si>
  <si>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</si>
  <si>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</si>
  <si>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</si>
  <si>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</si>
  <si>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</si>
  <si>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</si>
  <si>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</si>
  <si>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</si>
  <si>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</si>
  <si>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</si>
  <si>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</si>
  <si>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</si>
  <si>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</si>
  <si>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</si>
  <si>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</si>
  <si>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</si>
  <si>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</si>
  <si>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</si>
  <si>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</si>
  <si>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</si>
  <si>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</si>
  <si>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</si>
  <si>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</si>
  <si>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</si>
  <si>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</si>
  <si>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</si>
  <si>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</si>
  <si>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</si>
  <si>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</si>
  <si>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</si>
  <si>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</si>
  <si>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</si>
  <si>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</si>
  <si>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</si>
  <si>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</si>
  <si>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</si>
  <si>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</si>
  <si>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</si>
  <si>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</si>
  <si>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</si>
  <si>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</si>
  <si>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</si>
  <si>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</si>
  <si>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</si>
  <si>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</si>
  <si>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</si>
  <si>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</si>
  <si>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</si>
  <si>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</si>
  <si>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</si>
  <si>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</si>
  <si>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</si>
  <si>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</si>
  <si>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</si>
  <si>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</si>
  <si>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</si>
  <si>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</si>
  <si>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</si>
  <si>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</si>
  <si>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</si>
  <si>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</si>
  <si>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</si>
  <si>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</si>
  <si>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</si>
  <si>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</si>
  <si>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</si>
  <si>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</si>
  <si>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</si>
  <si>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</si>
  <si>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</si>
  <si>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</si>
  <si>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</si>
  <si>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</si>
  <si>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</si>
  <si>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</si>
  <si>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</si>
  <si>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</si>
  <si>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</si>
  <si>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</si>
  <si>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</si>
  <si>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</si>
  <si>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</si>
  <si>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</si>
  <si>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</si>
  <si>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</si>
  <si>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</si>
  <si>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</si>
  <si>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</si>
  <si>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</si>
  <si>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</si>
  <si>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</si>
  <si>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</si>
  <si>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</si>
  <si>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</si>
  <si>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</si>
  <si>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</si>
  <si>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</si>
  <si>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</si>
  <si>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</si>
  <si>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</si>
  <si>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</si>
  <si>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</si>
  <si>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</si>
  <si>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</si>
  <si>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</si>
  <si>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</si>
  <si>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</si>
  <si>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</si>
  <si>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</si>
  <si>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</si>
  <si>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</si>
  <si>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</si>
  <si>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</si>
  <si>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</si>
  <si>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</si>
  <si>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</si>
  <si>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</si>
  <si>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</si>
  <si>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</si>
  <si>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</si>
  <si>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</si>
  <si>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</si>
  <si>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</si>
  <si>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</si>
  <si>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</si>
  <si>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</si>
  <si>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</si>
  <si>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</si>
  <si>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</si>
  <si>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</si>
  <si>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</si>
  <si>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</si>
  <si>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</si>
  <si>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</si>
  <si>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</si>
  <si>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</si>
  <si>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</si>
  <si>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</si>
  <si>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</si>
  <si>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</si>
  <si>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</si>
  <si>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</si>
  <si>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</si>
  <si>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</si>
  <si>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</si>
  <si>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</si>
  <si>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</si>
  <si>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</si>
  <si>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</si>
  <si>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</si>
  <si>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</si>
  <si>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</si>
  <si>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</si>
  <si>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</si>
  <si>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</si>
  <si>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</si>
  <si>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</si>
  <si>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</si>
  <si>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</si>
  <si>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</si>
  <si>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</si>
  <si>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</si>
  <si>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</si>
  <si>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</si>
  <si>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</si>
  <si>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</si>
  <si>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</si>
  <si>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</si>
  <si>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</si>
  <si>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</si>
  <si>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</si>
  <si>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</si>
  <si>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</si>
  <si>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</si>
  <si>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</si>
  <si>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</si>
  <si>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</si>
  <si>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</si>
  <si>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</si>
  <si>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</si>
  <si>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</si>
  <si>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</si>
  <si>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</si>
  <si>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</si>
  <si>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</si>
  <si>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</si>
  <si>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</si>
  <si>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</si>
  <si>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</si>
  <si>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</si>
  <si>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</si>
  <si>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</si>
  <si>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</si>
  <si>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</si>
  <si>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</si>
  <si>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</si>
  <si>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</si>
  <si>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</si>
  <si>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</si>
  <si>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</si>
  <si>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</si>
  <si>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</si>
  <si>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</si>
  <si>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</si>
  <si>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</si>
  <si>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</si>
  <si>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</si>
  <si>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</si>
  <si>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</si>
  <si>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</si>
  <si>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</si>
  <si>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</si>
  <si>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</si>
  <si>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</si>
  <si>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</si>
  <si>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</si>
  <si>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</si>
  <si>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</si>
  <si>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</si>
  <si>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</si>
  <si>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</si>
  <si>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</si>
  <si>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</si>
  <si>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</si>
  <si>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</si>
  <si>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</si>
  <si>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</si>
  <si>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</si>
  <si>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</si>
  <si>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</si>
  <si>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</si>
  <si>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</si>
  <si>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</si>
  <si>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</si>
  <si>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</si>
  <si>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</si>
  <si>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</si>
  <si>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</si>
  <si>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</si>
  <si>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</si>
  <si>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</si>
  <si>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</si>
  <si>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</si>
  <si>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</si>
  <si>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</si>
  <si>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</si>
  <si>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</si>
  <si>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</si>
  <si>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</si>
  <si>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</si>
  <si>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</si>
  <si>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</si>
  <si>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</si>
  <si>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</si>
  <si>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</si>
  <si>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</si>
  <si>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</si>
  <si>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</si>
  <si>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</si>
  <si>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</si>
  <si>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</si>
  <si>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</si>
  <si>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</si>
  <si>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</si>
  <si>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</si>
  <si>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</si>
  <si>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</si>
  <si>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</si>
  <si>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</si>
  <si>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</si>
  <si>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</si>
  <si>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</si>
  <si>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</si>
  <si>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</si>
  <si>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</si>
  <si>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</si>
  <si>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</si>
  <si>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</si>
  <si>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</si>
  <si>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</si>
  <si>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</si>
  <si>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</si>
  <si>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</si>
  <si>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</si>
  <si>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</si>
  <si>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</si>
  <si>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</si>
  <si>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</si>
  <si>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</si>
  <si>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</si>
  <si>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</si>
  <si>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</si>
  <si>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</si>
  <si>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</si>
  <si>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</si>
  <si>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</si>
  <si>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</si>
  <si>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</si>
  <si>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</si>
  <si>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</si>
  <si>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</si>
  <si>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</si>
  <si>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</si>
  <si>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</si>
  <si>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</si>
  <si>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</si>
  <si>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</si>
  <si>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</si>
  <si>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</si>
  <si>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</si>
  <si>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</si>
  <si>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</si>
  <si>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</si>
  <si>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</si>
  <si>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</si>
  <si>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</si>
  <si>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</si>
  <si>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</si>
  <si>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</si>
  <si>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</si>
  <si>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</si>
  <si>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</si>
  <si>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</si>
  <si>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</si>
  <si>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</si>
  <si>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</si>
  <si>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</si>
  <si>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</si>
  <si>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</si>
  <si>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</si>
  <si>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</si>
  <si>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</si>
  <si>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</si>
  <si>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</si>
  <si>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</si>
  <si>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</si>
  <si>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</si>
  <si>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</si>
  <si>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</si>
  <si>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</si>
  <si>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</si>
  <si>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</si>
  <si>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</si>
  <si>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</si>
  <si>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</si>
  <si>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</si>
  <si>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</si>
  <si>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</si>
  <si>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</si>
  <si>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</si>
  <si>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</si>
  <si>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</si>
  <si>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</si>
  <si>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</si>
  <si>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</si>
  <si>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</si>
  <si>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</si>
  <si>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</si>
  <si>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</si>
  <si>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</si>
  <si>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</si>
  <si>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</si>
  <si>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</si>
  <si>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</si>
  <si>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</si>
  <si>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</si>
  <si>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</si>
  <si>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</si>
  <si>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</si>
  <si>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</si>
  <si>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</si>
  <si>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</si>
  <si>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</si>
  <si>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</si>
  <si>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</si>
  <si>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</si>
  <si>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</si>
  <si>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</si>
  <si>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</si>
  <si>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</si>
  <si>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</si>
  <si>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</si>
  <si>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</si>
  <si>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</si>
  <si>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</si>
  <si>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</si>
  <si>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</si>
  <si>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</si>
  <si>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</si>
  <si>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</si>
  <si>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</si>
  <si>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</si>
  <si>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</si>
  <si>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</si>
  <si>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</si>
  <si>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</si>
  <si>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</si>
  <si>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</si>
  <si>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</si>
  <si>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</si>
  <si>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</si>
  <si>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</si>
  <si>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</si>
  <si>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</si>
  <si>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</si>
  <si>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</si>
  <si>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</si>
  <si>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</si>
  <si>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</si>
  <si>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</si>
  <si>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</si>
  <si>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</si>
  <si>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</si>
  <si>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</si>
  <si>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</si>
  <si>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</si>
  <si>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</si>
  <si>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</si>
  <si>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</si>
  <si>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</si>
  <si>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</si>
  <si>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</si>
  <si>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</si>
  <si>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</si>
  <si>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</si>
  <si>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</si>
  <si>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</si>
  <si>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</si>
  <si>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</si>
  <si>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</si>
  <si>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</si>
  <si>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</si>
  <si>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</si>
  <si>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</si>
  <si>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</si>
  <si>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</si>
  <si>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</si>
  <si>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</si>
  <si>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</si>
  <si>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</si>
  <si>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</si>
  <si>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</si>
  <si>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</si>
  <si>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</si>
  <si>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</si>
  <si>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</si>
  <si>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</si>
  <si>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</si>
  <si>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</si>
  <si>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</si>
  <si>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</si>
  <si>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</si>
  <si>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</si>
  <si>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</si>
  <si>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</si>
  <si>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</si>
  <si>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</si>
  <si>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</si>
  <si>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</si>
  <si>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</si>
  <si>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</si>
  <si>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</si>
  <si>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</si>
  <si>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</si>
  <si>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</si>
  <si>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</si>
  <si>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</si>
  <si>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</si>
  <si>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</si>
  <si>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</si>
  <si>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</si>
  <si>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</si>
  <si>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</si>
  <si>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</si>
  <si>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</si>
  <si>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</si>
  <si>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</si>
  <si>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</si>
  <si>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</si>
  <si>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</si>
  <si>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</si>
  <si>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</si>
  <si>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</si>
  <si>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</si>
  <si>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</si>
  <si>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</si>
  <si>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</si>
  <si>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</si>
  <si>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</si>
  <si>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</si>
  <si>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</si>
  <si>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</si>
  <si>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</si>
  <si>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</si>
  <si>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</si>
  <si>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</si>
  <si>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</si>
  <si>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</si>
  <si>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</si>
  <si>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</si>
  <si>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</si>
  <si>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</si>
  <si>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</si>
  <si>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</si>
  <si>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</si>
  <si>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</si>
  <si>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</si>
  <si>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</si>
  <si>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</si>
  <si>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</si>
  <si>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</si>
  <si>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</si>
  <si>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</si>
  <si>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</si>
  <si>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</si>
  <si>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</si>
  <si>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</si>
  <si>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</si>
  <si>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</si>
  <si>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</si>
  <si>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</si>
  <si>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</si>
  <si>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</si>
  <si>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</si>
  <si>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</si>
  <si>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</si>
  <si>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</si>
  <si>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</si>
  <si>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</si>
  <si>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</si>
  <si>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</si>
  <si>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</si>
  <si>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</si>
  <si>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</si>
  <si>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</si>
  <si>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</si>
  <si>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</si>
  <si>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</si>
  <si>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</si>
  <si>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</si>
  <si>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</si>
  <si>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</si>
  <si>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</si>
  <si>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</si>
  <si>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</si>
  <si>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</si>
  <si>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</si>
  <si>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</si>
  <si>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</si>
  <si>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</si>
  <si>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</si>
  <si>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</si>
  <si>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</si>
  <si>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</si>
  <si>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</si>
  <si>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</si>
  <si>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</si>
  <si>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</si>
  <si>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</si>
  <si>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</si>
  <si>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</si>
  <si>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</si>
  <si>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</si>
  <si>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</si>
  <si>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</si>
  <si>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</si>
  <si>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</si>
  <si>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</si>
  <si>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</si>
  <si>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</si>
  <si>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</si>
  <si>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</si>
  <si>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</si>
  <si>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</si>
  <si>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</si>
  <si>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</si>
  <si>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</si>
  <si>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</si>
  <si>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</si>
  <si>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</si>
  <si>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</si>
  <si>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</si>
  <si>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</si>
  <si>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</si>
  <si>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</si>
  <si>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</si>
  <si>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</si>
  <si>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</si>
  <si>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</si>
  <si>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</si>
  <si>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</si>
  <si>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</si>
  <si>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</si>
  <si>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</si>
  <si>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</si>
  <si>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</si>
  <si>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</si>
  <si>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</si>
  <si>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</si>
  <si>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</si>
  <si>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</si>
  <si>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</si>
  <si>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</si>
  <si>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</si>
  <si>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</si>
  <si>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</si>
  <si>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</si>
  <si>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</si>
  <si>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</si>
  <si>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</si>
  <si>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</si>
  <si>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</si>
  <si>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</si>
  <si>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</si>
  <si>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</si>
  <si>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</si>
  <si>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</si>
  <si>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</si>
  <si>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</si>
  <si>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</si>
  <si>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</si>
  <si>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</si>
  <si>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</si>
  <si>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</si>
  <si>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</si>
  <si>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</si>
  <si>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</si>
  <si>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</si>
  <si>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</si>
  <si>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</si>
  <si>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</si>
  <si>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</si>
  <si>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</si>
  <si>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</si>
  <si>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</si>
  <si>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</si>
  <si>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</si>
  <si>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</si>
  <si>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</si>
  <si>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</si>
  <si>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</si>
  <si>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</si>
  <si>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</si>
  <si>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</si>
  <si>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</si>
  <si>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</si>
  <si>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</si>
  <si>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</si>
  <si>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</si>
  <si>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</si>
  <si>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</si>
  <si>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</si>
  <si>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</si>
  <si>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</si>
  <si>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</si>
  <si>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</si>
  <si>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</si>
  <si>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</si>
  <si>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</si>
  <si>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</si>
  <si>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</si>
  <si>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</si>
  <si>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</si>
  <si>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</si>
  <si>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</si>
  <si>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</si>
  <si>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</si>
  <si>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</si>
  <si>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</si>
  <si>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</si>
  <si>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</si>
  <si>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</si>
  <si>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</si>
  <si>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</si>
  <si>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</si>
  <si>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</si>
  <si>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</si>
  <si>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</si>
  <si>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</si>
  <si>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</si>
  <si>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</si>
  <si>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</si>
  <si>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</si>
  <si>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</si>
  <si>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</si>
  <si>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</si>
  <si>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</si>
  <si>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</si>
  <si>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</si>
  <si>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</si>
  <si>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</si>
  <si>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</si>
  <si>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</si>
  <si>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</si>
  <si>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</si>
  <si>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</si>
  <si>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</si>
  <si>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</si>
  <si>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</si>
  <si>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</si>
  <si>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</si>
  <si>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</si>
  <si>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</si>
  <si>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</si>
  <si>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</si>
  <si>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</si>
  <si>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</si>
  <si>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</si>
  <si>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</si>
  <si>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</si>
  <si>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</si>
  <si>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</si>
  <si>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</si>
  <si>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</si>
  <si>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</si>
  <si>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</si>
  <si>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</si>
  <si>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</si>
  <si>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</si>
  <si>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</si>
  <si>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</si>
  <si>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</si>
  <si>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</si>
  <si>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</si>
  <si>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</si>
  <si>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</si>
  <si>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</si>
  <si>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</si>
  <si>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</si>
  <si>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</si>
  <si>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</si>
  <si>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</si>
  <si>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</si>
  <si>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</si>
  <si>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</si>
  <si>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</si>
  <si>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</si>
  <si>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</si>
  <si>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</si>
  <si>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</si>
  <si>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</si>
  <si>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</si>
  <si>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</si>
  <si>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</si>
  <si>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</si>
  <si>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</si>
  <si>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</si>
  <si>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</si>
  <si>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</si>
  <si>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</si>
  <si>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</si>
  <si>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</si>
  <si>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</si>
  <si>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</si>
  <si>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</si>
  <si>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</si>
  <si>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</si>
  <si>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</si>
  <si>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</si>
  <si>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</si>
  <si>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</si>
  <si>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</si>
  <si>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</si>
  <si>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</si>
  <si>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</si>
  <si>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</si>
  <si>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</si>
  <si>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</si>
  <si>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</si>
  <si>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</si>
  <si>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</si>
  <si>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</si>
  <si>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</si>
  <si>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</si>
  <si>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</si>
  <si>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</si>
  <si>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</si>
  <si>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</si>
  <si>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</si>
  <si>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</si>
  <si>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</si>
  <si>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</si>
  <si>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</si>
  <si>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</si>
  <si>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</si>
  <si>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</si>
  <si>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</si>
  <si>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</si>
  <si>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</si>
  <si>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</si>
  <si>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</si>
  <si>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</si>
  <si>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</si>
  <si>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</si>
  <si>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</si>
  <si>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</si>
  <si>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</si>
  <si>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</si>
  <si>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</si>
  <si>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</si>
  <si>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</si>
  <si>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</si>
  <si>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</si>
  <si>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</si>
  <si>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</si>
  <si>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</si>
  <si>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</si>
  <si>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</si>
  <si>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</si>
  <si>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</si>
  <si>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</si>
  <si>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</si>
  <si>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</si>
  <si>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</si>
  <si>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</si>
  <si>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</si>
  <si>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</si>
  <si>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</si>
  <si>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</si>
  <si>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</si>
  <si>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</si>
  <si>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</si>
  <si>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</si>
  <si>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</si>
  <si>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</si>
  <si>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</si>
  <si>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</si>
  <si>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</si>
  <si>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</si>
  <si>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</si>
  <si>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</si>
  <si>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</si>
  <si>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</si>
  <si>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</si>
  <si>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</si>
  <si>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</si>
  <si>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</si>
  <si>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</si>
  <si>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</si>
  <si>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</si>
  <si>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</si>
  <si>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</si>
  <si>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</si>
  <si>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</si>
  <si>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</si>
  <si>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</si>
  <si>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</si>
  <si>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</si>
  <si>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</si>
  <si>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</si>
  <si>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</si>
  <si>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</si>
  <si>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</si>
  <si>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</si>
  <si>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</si>
  <si>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</si>
  <si>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</si>
  <si>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</si>
  <si>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</si>
  <si>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</si>
  <si>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</si>
  <si>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</si>
  <si>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</si>
  <si>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</si>
  <si>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</si>
  <si>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</si>
  <si>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</si>
  <si>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</si>
  <si>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</si>
  <si>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</si>
  <si>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</si>
  <si>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</si>
  <si>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</si>
  <si>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</si>
  <si>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</si>
  <si>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</si>
  <si>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</si>
  <si>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</si>
  <si>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</si>
  <si>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</si>
  <si>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</si>
  <si>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</si>
  <si>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</si>
  <si>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</si>
  <si>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</si>
  <si>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</si>
  <si>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</si>
  <si>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</si>
  <si>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</si>
  <si>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</si>
  <si>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</si>
  <si>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</si>
  <si>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</si>
  <si>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</si>
  <si>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</si>
  <si>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</si>
  <si>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</si>
  <si>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</si>
  <si>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</si>
  <si>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</si>
  <si>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</si>
  <si>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</si>
  <si>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</si>
  <si>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</si>
  <si>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</si>
  <si>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</si>
  <si>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</si>
  <si>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</si>
  <si>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</si>
  <si>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</si>
  <si>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</si>
  <si>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</si>
  <si>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</si>
  <si>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</si>
  <si>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</si>
  <si>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</si>
  <si>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</si>
  <si>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</si>
  <si>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</si>
  <si>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</si>
  <si>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</si>
  <si>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</si>
  <si>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</si>
  <si>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</si>
  <si>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</si>
  <si>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</si>
  <si>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</si>
  <si>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</si>
  <si>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</si>
  <si>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</si>
  <si>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</si>
  <si>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</si>
  <si>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</si>
  <si>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</si>
  <si>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</si>
  <si>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</si>
  <si>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</si>
  <si>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</si>
  <si>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</si>
  <si>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</si>
  <si>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</si>
  <si>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</si>
  <si>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</si>
  <si>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</si>
  <si>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</si>
  <si>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</si>
  <si>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</si>
  <si>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</si>
  <si>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</si>
  <si>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</si>
  <si>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</si>
  <si>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</si>
  <si>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</si>
  <si>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</si>
  <si>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</si>
  <si>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</si>
  <si>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</si>
  <si>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</si>
  <si>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</si>
  <si>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</si>
  <si>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</si>
  <si>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</si>
  <si>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</si>
  <si>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</si>
  <si>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</si>
  <si>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</si>
  <si>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</si>
  <si>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</si>
  <si>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</si>
  <si>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</si>
  <si>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</si>
  <si>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</si>
  <si>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</si>
  <si>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</si>
  <si>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</si>
  <si>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</si>
  <si>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</si>
  <si>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</si>
  <si>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</si>
  <si>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</si>
  <si>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</si>
  <si>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</si>
  <si>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</si>
  <si>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</si>
  <si>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</si>
  <si>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</si>
  <si>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</si>
  <si>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</si>
  <si>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</si>
  <si>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</si>
  <si>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</si>
  <si>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</si>
  <si>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</si>
  <si>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</si>
  <si>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</si>
  <si>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</si>
  <si>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</si>
  <si>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</si>
  <si>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</si>
  <si>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</si>
  <si>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</si>
  <si>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</si>
  <si>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</si>
  <si>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</si>
  <si>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</si>
  <si>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</si>
  <si>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</si>
  <si>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</si>
  <si>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</si>
  <si>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</si>
  <si>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</si>
  <si>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</si>
  <si>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</si>
  <si>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</si>
  <si>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</si>
  <si>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</si>
  <si>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</si>
  <si>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</si>
  <si>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</si>
  <si>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</si>
  <si>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</si>
  <si>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</si>
  <si>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</si>
  <si>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</si>
  <si>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</si>
  <si>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</si>
  <si>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</si>
  <si>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</si>
  <si>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</si>
  <si>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</si>
  <si>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</si>
  <si>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</si>
  <si>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</si>
  <si>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</si>
  <si>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</si>
  <si>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</si>
  <si>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</si>
  <si>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</si>
  <si>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</si>
  <si>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</si>
  <si>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</si>
  <si>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</si>
  <si>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</si>
  <si>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</si>
  <si>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</si>
  <si>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</si>
  <si>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</si>
  <si>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</si>
  <si>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</si>
  <si>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</si>
  <si>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</si>
  <si>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</si>
  <si>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</si>
  <si>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</si>
  <si>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</si>
  <si>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</si>
  <si>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</si>
  <si>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</si>
  <si>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</si>
  <si>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</si>
  <si>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</si>
  <si>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</si>
  <si>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</si>
  <si>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</si>
  <si>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</si>
  <si>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</si>
  <si>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</si>
  <si>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</si>
  <si>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</si>
  <si>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</si>
  <si>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</si>
  <si>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</si>
  <si>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</si>
  <si>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</si>
  <si>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</si>
  <si>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</si>
  <si>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</si>
  <si>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</si>
  <si>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</si>
  <si>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</si>
  <si>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</si>
  <si>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</si>
  <si>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</si>
  <si>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</si>
  <si>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</si>
  <si>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</si>
  <si>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</si>
  <si>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</si>
  <si>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</si>
  <si>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</si>
  <si>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</si>
  <si>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</si>
  <si>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</si>
  <si>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</si>
  <si>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</si>
  <si>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</si>
  <si>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</si>
  <si>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</si>
  <si>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</si>
  <si>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</si>
  <si>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</si>
  <si>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</si>
  <si>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</si>
  <si>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</si>
  <si>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</si>
  <si>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</si>
  <si>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</si>
  <si>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</si>
  <si>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</si>
  <si>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</si>
  <si>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</si>
  <si>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</si>
  <si>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</si>
  <si>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</si>
  <si>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</si>
  <si>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</si>
  <si>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</si>
  <si>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</si>
  <si>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</si>
  <si>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</si>
  <si>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</si>
  <si>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</si>
  <si>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</si>
  <si>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</si>
  <si>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</si>
  <si>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</si>
  <si>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</si>
  <si>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</si>
  <si>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</si>
  <si>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</si>
  <si>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</si>
  <si>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</si>
  <si>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</si>
  <si>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</si>
  <si>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</si>
  <si>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</si>
  <si>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</si>
  <si>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</si>
  <si>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</si>
  <si>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</si>
  <si>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</si>
  <si>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</si>
  <si>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</si>
  <si>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</si>
  <si>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</si>
  <si>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</si>
  <si>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</si>
  <si>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</si>
  <si>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</si>
  <si>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</si>
  <si>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</si>
  <si>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</si>
  <si>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</si>
  <si>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</si>
  <si>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</si>
  <si>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</si>
  <si>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</si>
  <si>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</si>
  <si>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</si>
  <si>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</si>
  <si>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</si>
  <si>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</si>
  <si>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</si>
  <si>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</si>
  <si>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</si>
  <si>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</si>
  <si>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</si>
  <si>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</si>
  <si>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</si>
  <si>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</si>
  <si>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</si>
  <si>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</si>
  <si>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</si>
  <si>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</si>
  <si>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</si>
  <si>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</si>
  <si>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</si>
  <si>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</si>
  <si>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</si>
  <si>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</si>
  <si>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</si>
  <si>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</si>
  <si>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</si>
  <si>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</si>
  <si>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</si>
  <si>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</si>
  <si>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</si>
  <si>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</si>
  <si>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</si>
  <si>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</si>
  <si>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</si>
  <si>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</si>
  <si>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</si>
  <si>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</si>
  <si>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</si>
  <si>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</si>
  <si>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</si>
  <si>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</si>
  <si>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</si>
  <si>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</si>
  <si>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</si>
  <si>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</si>
  <si>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</si>
  <si>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</si>
  <si>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</si>
  <si>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</si>
  <si>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</si>
  <si>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</si>
  <si>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</si>
  <si>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</si>
  <si>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</si>
  <si>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</si>
  <si>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</si>
  <si>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</si>
  <si>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</si>
  <si>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</si>
  <si>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</si>
  <si>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</si>
  <si>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</si>
  <si>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</si>
  <si>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</si>
  <si>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</si>
  <si>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</si>
  <si>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</si>
  <si>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</si>
  <si>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</si>
  <si>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</si>
  <si>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</si>
  <si>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</si>
  <si>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</si>
  <si>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</si>
  <si>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</si>
  <si>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</si>
  <si>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</si>
  <si>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</si>
  <si>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</si>
  <si>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</si>
  <si>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</si>
  <si>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</si>
  <si>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</si>
  <si>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</si>
  <si>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</si>
  <si>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</si>
  <si>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</si>
  <si>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</si>
  <si>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</si>
  <si>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</si>
  <si>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</si>
  <si>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</si>
  <si>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</si>
  <si>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</si>
  <si>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</si>
  <si>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</si>
  <si>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</si>
  <si>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</si>
  <si>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</si>
  <si>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</si>
  <si>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</si>
  <si>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</si>
  <si>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</si>
  <si>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</si>
  <si>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</si>
  <si>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</si>
  <si>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</si>
  <si>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</si>
  <si>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</si>
  <si>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</si>
  <si>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</si>
  <si>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</si>
  <si>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</si>
  <si>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</si>
  <si>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</si>
  <si>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</si>
  <si>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</si>
  <si>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</si>
  <si>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</si>
  <si>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</si>
  <si>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</si>
  <si>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</si>
  <si>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</si>
  <si>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</si>
  <si>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</si>
  <si>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</si>
  <si>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</si>
  <si>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</si>
  <si>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</si>
  <si>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</si>
  <si>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</si>
  <si>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</si>
  <si>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</si>
  <si>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</si>
  <si>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</si>
  <si>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</si>
  <si>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</si>
  <si>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</si>
  <si>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</si>
  <si>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</si>
  <si>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</si>
  <si>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</si>
  <si>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</si>
  <si>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</si>
  <si>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</si>
  <si>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</si>
  <si>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</si>
  <si>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</si>
  <si>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</si>
  <si>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</si>
  <si>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</si>
  <si>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</si>
  <si>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</si>
  <si>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</si>
  <si>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</si>
  <si>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</si>
  <si>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</si>
  <si>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</si>
  <si>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</si>
  <si>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</si>
  <si>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</si>
  <si>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</si>
  <si>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</si>
  <si>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</si>
  <si>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</si>
  <si>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</si>
  <si>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</si>
  <si>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</si>
  <si>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</si>
  <si>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</si>
  <si>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</si>
  <si>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</si>
  <si>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</si>
  <si>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</si>
  <si>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</si>
  <si>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</si>
  <si>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</si>
  <si>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</si>
  <si>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</si>
  <si>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</si>
  <si>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</si>
  <si>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</si>
  <si>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</si>
  <si>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</si>
  <si>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</si>
  <si>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</si>
  <si>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</si>
  <si>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</si>
  <si>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</si>
  <si>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</si>
  <si>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</si>
  <si>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</si>
  <si>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</si>
  <si>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</si>
  <si>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</si>
  <si>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</si>
  <si>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</si>
  <si>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</si>
  <si>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</si>
  <si>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</si>
  <si>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</si>
  <si>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</si>
  <si>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</si>
  <si>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</si>
  <si>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</si>
  <si>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</si>
  <si>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</si>
  <si>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</si>
  <si>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</si>
  <si>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</si>
  <si>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</si>
  <si>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</si>
  <si>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</si>
  <si>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</si>
  <si>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</si>
  <si>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</si>
  <si>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</si>
  <si>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</si>
  <si>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</si>
  <si>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</si>
  <si>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</si>
  <si>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</si>
  <si>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</si>
  <si>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</si>
  <si>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</si>
  <si>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</si>
  <si>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</si>
  <si>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</si>
  <si>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</si>
  <si>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</si>
  <si>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</si>
  <si>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</si>
  <si>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</si>
  <si>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</si>
  <si>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</si>
  <si>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</si>
  <si>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</si>
  <si>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</si>
  <si>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</si>
  <si>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</si>
  <si>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</si>
  <si>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</si>
  <si>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</si>
  <si>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</si>
  <si>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</si>
  <si>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</si>
  <si>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</si>
  <si>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</si>
  <si>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</si>
  <si>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</si>
  <si>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</si>
  <si>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</si>
  <si>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</si>
  <si>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</si>
  <si>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</si>
  <si>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</si>
  <si>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</si>
  <si>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</si>
  <si>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</si>
  <si>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</si>
  <si>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</si>
  <si>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</si>
  <si>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</si>
  <si>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</si>
  <si>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</si>
  <si>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</si>
  <si>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</si>
  <si>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</si>
  <si>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</si>
  <si>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</si>
  <si>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</si>
  <si>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</si>
  <si>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</si>
  <si>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</si>
  <si>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</si>
  <si>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</si>
  <si>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</si>
  <si>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</si>
  <si>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</si>
  <si>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</si>
  <si>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</si>
  <si>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</si>
  <si>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</si>
  <si>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</si>
  <si>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</si>
  <si>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</si>
  <si>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</si>
  <si>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</si>
  <si>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</si>
  <si>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</si>
  <si>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</si>
  <si>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</si>
  <si>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</si>
  <si>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</si>
  <si>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</si>
  <si>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</si>
  <si>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</si>
  <si>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</si>
  <si>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</si>
  <si>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</si>
  <si>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</si>
  <si>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</si>
  <si>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</si>
  <si>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</si>
  <si>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</si>
  <si>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</si>
  <si>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</si>
  <si>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</si>
  <si>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</si>
  <si>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</si>
  <si>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</si>
  <si>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</si>
  <si>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</si>
  <si>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</si>
  <si>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</si>
  <si>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</si>
  <si>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</si>
  <si>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</si>
  <si>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</si>
  <si>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</si>
  <si>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</si>
  <si>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</si>
  <si>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</si>
  <si>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</si>
  <si>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</si>
  <si>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</si>
  <si>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</si>
  <si>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</si>
  <si>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</si>
  <si>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</si>
  <si>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</si>
  <si>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</si>
  <si>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</si>
  <si>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</si>
  <si>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</si>
  <si>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</si>
  <si>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</si>
  <si>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</si>
  <si>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</si>
  <si>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</si>
  <si>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</si>
  <si>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</si>
  <si>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</si>
  <si>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</si>
  <si>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</si>
  <si>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</si>
  <si>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</si>
  <si>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</si>
  <si>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</si>
  <si>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</si>
  <si>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</si>
  <si>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</si>
  <si>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</si>
  <si>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</si>
  <si>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</si>
  <si>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</si>
  <si>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</si>
  <si>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</si>
  <si>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</si>
  <si>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</si>
  <si>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</si>
  <si>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</si>
  <si>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</si>
  <si>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</si>
  <si>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</si>
  <si>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</si>
  <si>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</si>
  <si>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</si>
  <si>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</si>
  <si>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</si>
  <si>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</si>
  <si>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</si>
  <si>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</si>
  <si>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</si>
  <si>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</si>
  <si>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</si>
  <si>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</si>
  <si>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</si>
  <si>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</si>
  <si>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</si>
  <si>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</si>
  <si>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</si>
  <si>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</si>
  <si>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</si>
  <si>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</si>
  <si>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</si>
  <si>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</si>
  <si>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</si>
  <si>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</si>
  <si>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</si>
  <si>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</si>
  <si>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</si>
  <si>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</si>
  <si>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</si>
  <si>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</si>
  <si>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</si>
  <si>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</si>
  <si>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</si>
  <si>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</si>
  <si>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</si>
  <si>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</si>
  <si>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</si>
  <si>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</si>
  <si>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</si>
  <si>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</si>
  <si>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</si>
  <si>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</si>
  <si>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</si>
  <si>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</si>
  <si>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</si>
  <si>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</si>
  <si>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</si>
  <si>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</si>
  <si>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</si>
  <si>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</si>
  <si>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</si>
  <si>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</si>
  <si>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</si>
  <si>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</si>
  <si>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</si>
  <si>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</si>
  <si>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</si>
  <si>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</si>
  <si>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</si>
  <si>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</si>
  <si>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</si>
  <si>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</si>
  <si>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</si>
  <si>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</si>
  <si>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</si>
  <si>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</si>
  <si>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</si>
  <si>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</si>
  <si>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</si>
  <si>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</si>
  <si>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</si>
  <si>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</si>
  <si>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</si>
  <si>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</si>
  <si>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</si>
  <si>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</si>
  <si>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</si>
  <si>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</si>
  <si>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</si>
  <si>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</si>
  <si>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</si>
  <si>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</si>
  <si>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</si>
  <si>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</si>
  <si>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</si>
  <si>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</si>
  <si>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</si>
  <si>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</si>
  <si>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</si>
  <si>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</si>
  <si>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</si>
  <si>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</si>
  <si>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</si>
  <si>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</si>
  <si>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</si>
  <si>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</si>
  <si>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</si>
  <si>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</si>
  <si>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</si>
  <si>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</si>
  <si>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</si>
  <si>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</si>
  <si>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</si>
  <si>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</si>
  <si>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</si>
  <si>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</si>
  <si>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</si>
  <si>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</si>
  <si>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</si>
  <si>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</si>
  <si>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</si>
  <si>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</si>
  <si>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</si>
  <si>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</si>
  <si>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</si>
  <si>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</si>
  <si>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</si>
  <si>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</si>
  <si>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</si>
  <si>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</si>
  <si>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</si>
  <si>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</si>
  <si>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</si>
  <si>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</si>
  <si>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</si>
  <si>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</si>
  <si>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</si>
  <si>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</si>
  <si>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</si>
  <si>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</si>
  <si>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</si>
  <si>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</si>
  <si>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</si>
  <si>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</si>
  <si>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</si>
  <si>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</si>
  <si>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</si>
  <si>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</si>
  <si>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</si>
  <si>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</si>
  <si>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</si>
  <si>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</si>
  <si>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</si>
  <si>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</si>
  <si>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</si>
  <si>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</si>
  <si>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</si>
  <si>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</si>
  <si>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</si>
  <si>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</si>
  <si>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</si>
  <si>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</si>
  <si>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</si>
  <si>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</si>
  <si>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</si>
  <si>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</si>
  <si>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</si>
  <si>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</si>
  <si>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</si>
  <si>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</si>
  <si>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</si>
  <si>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</si>
  <si>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</si>
  <si>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</si>
  <si>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</si>
  <si>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</si>
  <si>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</si>
  <si>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</si>
  <si>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</si>
  <si>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</si>
  <si>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</si>
  <si>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</si>
  <si>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</si>
  <si>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</si>
  <si>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</si>
  <si>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</si>
  <si>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</si>
  <si>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</si>
  <si>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</si>
  <si>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</si>
  <si>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</si>
  <si>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</si>
  <si>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</si>
  <si>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</si>
  <si>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</si>
  <si>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</si>
  <si>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</si>
  <si>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</si>
  <si>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</si>
  <si>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</si>
  <si>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</si>
  <si>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</si>
  <si>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</si>
  <si>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</si>
  <si>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</si>
  <si>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</si>
  <si>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</si>
  <si>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</si>
  <si>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</si>
  <si>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</si>
  <si>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</si>
  <si>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</si>
  <si>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</si>
  <si>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</si>
  <si>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</si>
  <si>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</si>
  <si>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</si>
  <si>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</si>
  <si>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</si>
  <si>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</si>
  <si>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</si>
  <si>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</si>
  <si>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</si>
  <si>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</si>
  <si>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</si>
  <si>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</si>
  <si>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</si>
  <si>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</si>
  <si>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</si>
  <si>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</si>
  <si>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</si>
  <si>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</si>
  <si>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</si>
  <si>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</si>
  <si>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</si>
  <si>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</si>
  <si>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</si>
  <si>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</si>
  <si>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</si>
  <si>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</si>
  <si>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</si>
  <si>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</si>
  <si>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</si>
  <si>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</si>
  <si>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</si>
  <si>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</si>
  <si>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</si>
  <si>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</si>
  <si>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</si>
  <si>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</si>
  <si>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</si>
  <si>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</si>
  <si>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</si>
  <si>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</si>
  <si>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</si>
  <si>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</si>
  <si>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</si>
  <si>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</si>
  <si>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</si>
  <si>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</si>
  <si>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</si>
  <si>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</si>
  <si>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</si>
  <si>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</si>
  <si>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</si>
  <si>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</si>
  <si>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</si>
  <si>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</si>
  <si>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</si>
  <si>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</si>
  <si>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</si>
  <si>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</si>
  <si>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</si>
  <si>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</si>
  <si>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</si>
  <si>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</si>
  <si>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</si>
  <si>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</si>
  <si>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</si>
  <si>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</si>
  <si>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</si>
  <si>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</si>
  <si>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</si>
  <si>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</si>
  <si>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</si>
  <si>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</si>
  <si>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</si>
  <si>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</si>
  <si>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</si>
  <si>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</si>
  <si>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</si>
  <si>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</si>
  <si>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</si>
  <si>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</si>
  <si>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</si>
  <si>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</si>
  <si>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</si>
  <si>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</si>
  <si>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</si>
  <si>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</si>
  <si>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</si>
  <si>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</si>
  <si>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</si>
  <si>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</si>
  <si>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</si>
  <si>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</si>
  <si>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</si>
  <si>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</si>
  <si>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</si>
  <si>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</si>
  <si>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</si>
  <si>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</si>
  <si>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</si>
  <si>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</si>
  <si>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</si>
  <si>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</si>
  <si>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</si>
  <si>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</si>
  <si>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</si>
  <si>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</si>
  <si>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</si>
  <si>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</si>
  <si>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</si>
  <si>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</si>
  <si>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</si>
  <si>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</si>
  <si>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</si>
  <si>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</si>
  <si>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</si>
  <si>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</si>
  <si>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</si>
  <si>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</si>
  <si>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</si>
  <si>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</si>
  <si>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</si>
  <si>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</si>
  <si>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</si>
  <si>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</si>
  <si>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</si>
  <si>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</si>
  <si>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</si>
  <si>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</si>
  <si>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</si>
  <si>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</si>
  <si>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</si>
  <si>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</si>
  <si>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</si>
  <si>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</si>
  <si>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</si>
  <si>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</si>
  <si>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</si>
  <si>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</si>
  <si>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</si>
  <si>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</si>
  <si>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</si>
  <si>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</si>
  <si>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</si>
  <si>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</si>
  <si>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</si>
  <si>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</si>
  <si>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</si>
  <si>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</si>
  <si>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</si>
  <si>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</si>
  <si>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</si>
  <si>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</si>
  <si>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</si>
  <si>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</si>
  <si>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</si>
  <si>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</si>
  <si>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</si>
  <si>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</si>
  <si>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</si>
  <si>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</si>
  <si>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</si>
  <si>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</si>
  <si>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</si>
  <si>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</si>
  <si>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</si>
  <si>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</si>
  <si>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</si>
  <si>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</si>
  <si>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</si>
  <si>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</si>
  <si>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</si>
  <si>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</si>
  <si>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</si>
  <si>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</si>
  <si>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</si>
  <si>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</si>
  <si>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</si>
  <si>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</si>
  <si>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</si>
  <si>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</si>
  <si>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</si>
  <si>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</si>
  <si>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</si>
  <si>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</si>
  <si>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</si>
  <si>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</si>
  <si>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</si>
  <si>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</si>
  <si>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</si>
  <si>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</si>
  <si>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</si>
  <si>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</si>
  <si>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</si>
  <si>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</si>
  <si>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</si>
  <si>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</si>
  <si>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</si>
  <si>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</si>
  <si>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</si>
  <si>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</si>
  <si>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</si>
  <si>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</si>
  <si>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</si>
  <si>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</si>
  <si>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</si>
  <si>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</si>
  <si>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</si>
  <si>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</si>
  <si>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</si>
  <si>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</si>
  <si>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</si>
  <si>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</si>
  <si>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</si>
  <si>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</si>
  <si>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</si>
  <si>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</si>
  <si>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</si>
  <si>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</si>
  <si>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</si>
  <si>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</si>
  <si>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</si>
  <si>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</si>
  <si>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</si>
  <si>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</si>
  <si>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</si>
  <si>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</si>
  <si>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</si>
  <si>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</si>
  <si>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</si>
  <si>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</si>
  <si>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</si>
  <si>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</si>
  <si>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</si>
  <si>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</si>
  <si>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</si>
  <si>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</si>
  <si>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</si>
  <si>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</si>
  <si>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</si>
  <si>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</si>
  <si>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</si>
  <si>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</si>
  <si>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</si>
  <si>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</si>
  <si>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</si>
  <si>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</si>
  <si>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</si>
  <si>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</si>
  <si>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</si>
  <si>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</si>
  <si>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</si>
  <si>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</si>
  <si>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</si>
  <si>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</si>
  <si>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</si>
  <si>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</si>
  <si>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</si>
  <si>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</si>
  <si>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</si>
  <si>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</si>
  <si>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</si>
  <si>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</si>
  <si>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</si>
  <si>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</si>
  <si>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</si>
  <si>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</si>
  <si>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</si>
  <si>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</si>
  <si>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</si>
  <si>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</si>
  <si>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</si>
  <si>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</si>
  <si>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</si>
  <si>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</si>
  <si>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</si>
  <si>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</si>
  <si>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</si>
  <si>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</si>
  <si>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</si>
  <si>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</si>
  <si>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</si>
  <si>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</si>
  <si>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</si>
  <si>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</si>
  <si>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</si>
  <si>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</si>
  <si>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</si>
  <si>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</si>
  <si>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</si>
  <si>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</si>
  <si>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</si>
  <si>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</si>
  <si>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</si>
  <si>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</si>
  <si>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</si>
  <si>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</si>
  <si>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</si>
  <si>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</si>
  <si>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</si>
  <si>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</si>
  <si>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</si>
  <si>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</si>
  <si>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</si>
  <si>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</si>
  <si>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</si>
  <si>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</si>
  <si>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</si>
  <si>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</si>
  <si>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</si>
  <si>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</si>
  <si>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</si>
  <si>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</si>
  <si>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</si>
  <si>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</si>
  <si>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</si>
  <si>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</si>
  <si>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</si>
  <si>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</si>
  <si>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</si>
  <si>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</si>
  <si>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</si>
  <si>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</si>
  <si>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</si>
  <si>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</si>
  <si>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</si>
  <si>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</si>
  <si>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</si>
  <si>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</si>
  <si>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</si>
  <si>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</si>
  <si>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</si>
  <si>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</si>
  <si>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</si>
  <si>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</si>
  <si>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</si>
  <si>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</si>
  <si>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</si>
  <si>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</si>
  <si>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</si>
  <si>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</si>
  <si>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</si>
  <si>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</si>
  <si>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</si>
  <si>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</si>
  <si>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</si>
  <si>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</si>
  <si>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</si>
  <si>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</si>
  <si>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</si>
  <si>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</si>
  <si>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</si>
  <si>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</si>
  <si>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</si>
  <si>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</si>
  <si>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</si>
  <si>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</si>
  <si>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</si>
  <si>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</si>
  <si>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</si>
  <si>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</si>
  <si>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</si>
  <si>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</si>
  <si>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</si>
  <si>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</si>
  <si>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</si>
  <si>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</si>
  <si>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</si>
  <si>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</si>
  <si>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</si>
  <si>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</si>
  <si>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</si>
  <si>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</si>
  <si>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</si>
  <si>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</si>
  <si>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</si>
  <si>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</si>
  <si>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</si>
  <si>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</si>
  <si>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</si>
  <si>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</si>
  <si>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</si>
  <si>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</si>
  <si>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</si>
  <si>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</si>
  <si>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</si>
  <si>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</si>
  <si>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</si>
  <si>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</si>
  <si>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</si>
  <si>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</si>
  <si>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</si>
  <si>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</si>
  <si>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</si>
  <si>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</si>
  <si>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</si>
  <si>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</si>
  <si>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</si>
  <si>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</si>
  <si>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</si>
  <si>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</si>
  <si>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</si>
  <si>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</si>
  <si>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</si>
  <si>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</si>
  <si>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</si>
  <si>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</si>
  <si>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</si>
  <si>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</si>
  <si>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</si>
  <si>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</si>
  <si>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</si>
  <si>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</si>
  <si>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</si>
  <si>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</si>
  <si>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</si>
  <si>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</si>
  <si>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</si>
  <si>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</si>
  <si>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</si>
  <si>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</si>
  <si>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</si>
  <si>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</si>
  <si>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</si>
  <si>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</si>
  <si>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</si>
  <si>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</si>
  <si>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</si>
  <si>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</si>
  <si>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</si>
  <si>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</si>
  <si>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</si>
  <si>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</si>
  <si>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</si>
  <si>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</si>
  <si>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</si>
  <si>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</si>
  <si>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</si>
  <si>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</si>
  <si>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</si>
  <si>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</si>
  <si>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</si>
  <si>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</si>
  <si>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</si>
  <si>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</si>
  <si>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</si>
  <si>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</si>
  <si>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</si>
  <si>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</si>
  <si>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</si>
  <si>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</si>
  <si>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</si>
  <si>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</si>
  <si>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</si>
  <si>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</si>
  <si>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</si>
  <si>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</si>
  <si>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</si>
  <si>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</si>
  <si>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</si>
  <si>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</si>
  <si>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</si>
  <si>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</si>
  <si>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</si>
  <si>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</si>
  <si>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</si>
  <si>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</si>
  <si>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</si>
  <si>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</si>
  <si>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</si>
  <si>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</si>
  <si>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</si>
  <si>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</si>
  <si>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</si>
  <si>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</si>
  <si>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</si>
  <si>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</si>
  <si>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</si>
  <si>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</si>
  <si>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</si>
  <si>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</si>
  <si>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</si>
  <si>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</si>
  <si>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</si>
  <si>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</si>
  <si>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</si>
  <si>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</si>
  <si>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</si>
  <si>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</si>
  <si>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</si>
  <si>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</si>
  <si>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</si>
  <si>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</si>
  <si>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</si>
  <si>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</si>
  <si>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</si>
  <si>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</si>
  <si>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</si>
  <si>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</si>
  <si>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</si>
  <si>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</si>
  <si>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</si>
  <si>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</si>
  <si>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</si>
  <si>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</si>
  <si>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</si>
  <si>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</si>
  <si>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</si>
  <si>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</si>
  <si>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</si>
  <si>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</si>
  <si>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</si>
  <si>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</si>
  <si>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</si>
  <si>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</si>
  <si>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</si>
  <si>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</si>
  <si>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</si>
  <si>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</si>
  <si>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</si>
  <si>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</si>
  <si>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</si>
  <si>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</si>
  <si>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</si>
  <si>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</si>
  <si>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</si>
  <si>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</si>
  <si>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</si>
  <si>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</si>
  <si>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</si>
  <si>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</si>
  <si>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</si>
  <si>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</si>
  <si>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</si>
  <si>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</si>
  <si>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</si>
  <si>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</si>
  <si>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</si>
  <si>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</si>
  <si>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</si>
  <si>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</si>
  <si>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</si>
  <si>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</si>
  <si>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</si>
  <si>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</si>
  <si>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</si>
  <si>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</si>
  <si>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</si>
  <si>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</si>
  <si>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</si>
  <si>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</si>
  <si>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</si>
  <si>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</si>
  <si>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</si>
  <si>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</si>
  <si>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</si>
  <si>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</si>
  <si>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</si>
  <si>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</si>
  <si>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</si>
  <si>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</si>
  <si>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</si>
  <si>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</si>
  <si>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</si>
  <si>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</si>
  <si>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</si>
  <si>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</si>
  <si>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</si>
  <si>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</si>
  <si>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</si>
  <si>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</si>
  <si>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</si>
  <si>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</si>
  <si>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</si>
  <si>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</si>
  <si>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</si>
  <si>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</si>
  <si>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</si>
  <si>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</si>
  <si>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</si>
  <si>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</si>
  <si>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</si>
  <si>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</si>
  <si>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</si>
  <si>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</si>
  <si>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</si>
  <si>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</si>
  <si>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</si>
  <si>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</si>
  <si>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</si>
  <si>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</si>
  <si>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</si>
  <si>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</si>
  <si>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</si>
  <si>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</si>
  <si>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</si>
  <si>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</si>
  <si>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</si>
  <si>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</si>
  <si>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</si>
  <si>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</si>
  <si>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</si>
  <si>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</si>
  <si>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</si>
  <si>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</si>
  <si>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</si>
  <si>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</si>
  <si>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</si>
  <si>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</si>
  <si>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</si>
  <si>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</si>
  <si>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</si>
  <si>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</si>
  <si>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</si>
  <si>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</si>
  <si>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</si>
  <si>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</si>
  <si>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</si>
  <si>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</si>
  <si>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</si>
  <si>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</si>
  <si>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</si>
  <si>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</si>
  <si>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</si>
  <si>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</si>
  <si>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</si>
  <si>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</si>
  <si>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</si>
  <si>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</si>
  <si>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</si>
  <si>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</si>
  <si>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</si>
  <si>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</si>
  <si>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</si>
  <si>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</si>
  <si>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</si>
  <si>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</si>
  <si>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</si>
  <si>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</si>
  <si>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</si>
  <si>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</si>
  <si>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</si>
  <si>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</si>
  <si>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</si>
  <si>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</si>
  <si>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</si>
  <si>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</si>
  <si>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</si>
  <si>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</si>
  <si>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</si>
  <si>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</si>
  <si>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</si>
  <si>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</si>
  <si>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</si>
  <si>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</si>
  <si>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</si>
  <si>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</si>
  <si>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</si>
  <si>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</si>
  <si>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</si>
  <si>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</si>
  <si>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</si>
  <si>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</si>
  <si>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</si>
  <si>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</si>
  <si>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</si>
  <si>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</si>
  <si>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</si>
  <si>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</si>
  <si>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</si>
  <si>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</si>
  <si>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</si>
  <si>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</si>
  <si>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</si>
  <si>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</si>
  <si>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</si>
  <si>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</si>
  <si>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</si>
  <si>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</si>
  <si>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</si>
  <si>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</si>
  <si>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</si>
  <si>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</si>
  <si>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</si>
  <si>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</si>
  <si>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</si>
  <si>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</si>
  <si>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</si>
  <si>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</si>
  <si>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</si>
  <si>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</si>
  <si>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</si>
  <si>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</si>
  <si>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</si>
  <si>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</si>
  <si>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</si>
  <si>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</si>
  <si>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</si>
  <si>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</si>
  <si>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</si>
  <si>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</si>
  <si>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</si>
  <si>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</si>
  <si>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</si>
  <si>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</si>
  <si>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</si>
  <si>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</si>
  <si>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</si>
  <si>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</si>
  <si>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</si>
  <si>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</si>
  <si>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</si>
  <si>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</si>
  <si>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</si>
  <si>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</si>
  <si>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</si>
  <si>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</si>
  <si>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</si>
  <si>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</si>
  <si>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</si>
  <si>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</si>
  <si>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</si>
  <si>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</si>
  <si>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</si>
  <si>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</si>
  <si>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</si>
  <si>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</si>
  <si>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</si>
  <si>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</si>
  <si>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</si>
  <si>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</si>
  <si>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</si>
  <si>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</si>
  <si>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</si>
  <si>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</si>
  <si>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</si>
  <si>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</si>
  <si>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</si>
  <si>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</si>
  <si>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</si>
  <si>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</si>
  <si>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</si>
  <si>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</si>
  <si>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</si>
  <si>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</si>
  <si>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</si>
  <si>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</si>
  <si>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</si>
  <si>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</si>
  <si>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</si>
  <si>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</si>
  <si>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</si>
  <si>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</si>
  <si>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</si>
  <si>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</si>
  <si>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</si>
  <si>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</si>
  <si>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</si>
  <si>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</si>
  <si>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</si>
  <si>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</si>
  <si>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</si>
  <si>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</si>
  <si>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</si>
  <si>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</si>
  <si>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</si>
  <si>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</si>
  <si>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</si>
  <si>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</si>
  <si>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</si>
  <si>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</si>
  <si>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</si>
  <si>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</si>
  <si>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</si>
  <si>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</si>
  <si>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</si>
  <si>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</si>
  <si>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</si>
  <si>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</si>
  <si>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</si>
  <si>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</si>
  <si>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</si>
  <si>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</si>
  <si>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</si>
  <si>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</si>
  <si>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</si>
  <si>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</si>
  <si>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</si>
  <si>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</si>
  <si>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</si>
  <si>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</si>
  <si>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</si>
  <si>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</si>
  <si>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</si>
  <si>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</si>
  <si>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</si>
  <si>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</si>
  <si>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</si>
  <si>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</si>
  <si>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</si>
  <si>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</si>
  <si>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</si>
  <si>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</si>
  <si>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</si>
  <si>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</si>
  <si>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</si>
  <si>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</si>
  <si>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</si>
  <si>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</si>
  <si>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</si>
  <si>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</si>
  <si>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</si>
  <si>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</si>
  <si>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</si>
  <si>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</si>
  <si>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</si>
  <si>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</si>
  <si>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</si>
  <si>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</si>
  <si>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</si>
  <si>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</si>
  <si>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</si>
  <si>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</si>
  <si>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</si>
  <si>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</si>
  <si>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</si>
  <si>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</si>
  <si>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</si>
  <si>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</si>
  <si>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</si>
  <si>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</si>
  <si>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</si>
  <si>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</si>
  <si>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</si>
  <si>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</si>
  <si>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</si>
  <si>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</si>
  <si>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</si>
  <si>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</si>
  <si>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</si>
  <si>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</si>
  <si>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</si>
  <si>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</si>
  <si>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</si>
  <si>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</si>
  <si>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</si>
  <si>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</si>
  <si>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</si>
  <si>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</si>
  <si>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</si>
  <si>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</si>
  <si>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</si>
  <si>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</si>
  <si>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</si>
  <si>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</si>
  <si>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</si>
  <si>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</si>
  <si>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</si>
  <si>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</si>
  <si>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</si>
  <si>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</si>
  <si>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</si>
  <si>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</si>
  <si>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</si>
  <si>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</si>
  <si>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</si>
  <si>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</si>
  <si>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</si>
  <si>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</si>
  <si>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</si>
  <si>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</si>
  <si>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</si>
  <si>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</si>
  <si>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</si>
  <si>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</si>
  <si>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</si>
  <si>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</si>
  <si>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</si>
  <si>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</si>
  <si>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</si>
  <si>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</si>
  <si>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</si>
  <si>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</si>
  <si>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</si>
  <si>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</si>
  <si>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</si>
  <si>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</si>
  <si>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</si>
  <si>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</si>
  <si>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</si>
  <si>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</si>
  <si>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</si>
  <si>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</si>
  <si>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</si>
  <si>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</si>
  <si>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</si>
  <si>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</si>
  <si>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</si>
  <si>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</si>
  <si>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</si>
  <si>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</si>
  <si>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</si>
  <si>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</si>
  <si>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</si>
  <si>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</si>
  <si>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</si>
  <si>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</si>
  <si>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</si>
  <si>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</si>
  <si>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</si>
  <si>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</si>
  <si>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</si>
  <si>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</si>
  <si>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</si>
  <si>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</si>
  <si>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</si>
  <si>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</si>
  <si>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</si>
  <si>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</si>
  <si>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</si>
  <si>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</si>
  <si>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</si>
  <si>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</si>
  <si>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</si>
  <si>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</si>
  <si>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</si>
  <si>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</si>
  <si>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</si>
  <si>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</si>
  <si>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</si>
  <si>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</si>
  <si>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</si>
  <si>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</si>
  <si>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</si>
  <si>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</si>
  <si>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</si>
  <si>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</si>
  <si>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</si>
  <si>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</si>
  <si>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</si>
  <si>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</si>
  <si>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</si>
  <si>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</si>
  <si>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</si>
  <si>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</si>
  <si>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</si>
  <si>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</si>
  <si>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</si>
  <si>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</si>
  <si>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</si>
  <si>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</si>
  <si>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</si>
  <si>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</si>
  <si>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</si>
  <si>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</si>
  <si>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</si>
  <si>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</si>
  <si>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</si>
  <si>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</si>
  <si>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</si>
  <si>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</si>
  <si>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</si>
  <si>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</si>
  <si>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</si>
  <si>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</si>
  <si>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</si>
  <si>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</si>
  <si>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</si>
  <si>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</si>
  <si>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</si>
  <si>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</si>
  <si>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</si>
  <si>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</si>
  <si>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</si>
  <si>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</si>
  <si>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</si>
  <si>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</si>
  <si>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</si>
  <si>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</si>
  <si>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</si>
  <si>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</si>
  <si>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</si>
  <si>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</si>
  <si>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</si>
  <si>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</si>
  <si>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</si>
  <si>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</si>
  <si>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</si>
  <si>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</si>
  <si>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</si>
  <si>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</si>
  <si>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</si>
  <si>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</si>
  <si>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</si>
  <si>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</si>
  <si>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</si>
  <si>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</si>
  <si>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</si>
  <si>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</si>
  <si>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</si>
  <si>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</si>
  <si>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</si>
  <si>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</si>
  <si>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</si>
  <si>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</si>
  <si>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</si>
  <si>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</si>
  <si>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</si>
  <si>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</si>
  <si>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</si>
  <si>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</si>
  <si>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</si>
  <si>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</si>
  <si>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</si>
  <si>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</si>
  <si>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</si>
  <si>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</si>
  <si>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</si>
  <si>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</si>
  <si>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</si>
  <si>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</si>
  <si>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</si>
  <si>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</si>
  <si>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</si>
  <si>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</si>
  <si>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</si>
  <si>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</si>
  <si>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</si>
  <si>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</si>
  <si>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</si>
  <si>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</si>
  <si>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</si>
  <si>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</si>
  <si>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</si>
  <si>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</si>
  <si>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</si>
  <si>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</si>
  <si>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</si>
  <si>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</si>
  <si>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</si>
  <si>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</si>
  <si>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</si>
  <si>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</si>
  <si>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</si>
  <si>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</si>
  <si>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</si>
  <si>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</si>
  <si>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</si>
  <si>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</si>
  <si>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</si>
  <si>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</si>
  <si>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</si>
  <si>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</si>
  <si>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</si>
  <si>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</si>
  <si>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</si>
  <si>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</si>
  <si>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</si>
  <si>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</si>
  <si>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</si>
  <si>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</si>
  <si>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</si>
  <si>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</si>
  <si>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</si>
  <si>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</si>
  <si>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</si>
  <si>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</si>
  <si>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</si>
  <si>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</si>
  <si>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</si>
  <si>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</si>
  <si>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</si>
  <si>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</si>
  <si>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</si>
  <si>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</si>
  <si>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</si>
  <si>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</si>
  <si>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</si>
  <si>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</si>
  <si>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</si>
  <si>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</si>
  <si>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</si>
  <si>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</si>
  <si>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</si>
  <si>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</si>
  <si>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</si>
  <si>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</si>
  <si>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</si>
  <si>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</si>
  <si>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</si>
  <si>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</si>
  <si>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</si>
  <si>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</si>
  <si>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</si>
  <si>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</si>
  <si>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</si>
  <si>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</si>
  <si>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</si>
  <si>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</si>
  <si>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</si>
  <si>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</si>
  <si>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</si>
  <si>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</si>
  <si>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</si>
  <si>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</si>
  <si>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</si>
  <si>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</si>
  <si>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</si>
  <si>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</si>
  <si>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</si>
  <si>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</si>
  <si>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</si>
  <si>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</si>
  <si>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</si>
  <si>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</si>
  <si>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</si>
  <si>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</si>
  <si>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</si>
  <si>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</si>
  <si>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</si>
  <si>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</si>
  <si>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</si>
  <si>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</si>
  <si>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</si>
  <si>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</si>
  <si>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</si>
  <si>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</si>
  <si>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</si>
  <si>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</si>
  <si>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</si>
  <si>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</si>
  <si>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</si>
  <si>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</si>
  <si>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</si>
  <si>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</si>
  <si>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</si>
  <si>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</si>
  <si>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</si>
  <si>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</si>
  <si>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</si>
  <si>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</si>
  <si>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</si>
  <si>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</si>
  <si>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</si>
  <si>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</si>
  <si>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</si>
  <si>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</si>
  <si>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</si>
  <si>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</si>
  <si>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</si>
  <si>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</si>
  <si>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</si>
  <si>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</si>
  <si>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</si>
  <si>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</si>
  <si>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</si>
  <si>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</si>
  <si>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</si>
  <si>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</si>
  <si>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</si>
  <si>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</si>
  <si>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</si>
  <si>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</si>
  <si>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</si>
  <si>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</si>
  <si>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</si>
  <si>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</si>
  <si>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</si>
  <si>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</si>
  <si>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</si>
  <si>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</si>
  <si>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</si>
  <si>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</si>
  <si>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</si>
  <si>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</si>
  <si>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</si>
  <si>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</si>
  <si>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</si>
  <si>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</si>
  <si>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</si>
  <si>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</si>
  <si>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</si>
  <si>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</si>
  <si>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</si>
  <si>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</si>
  <si>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</si>
  <si>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</si>
  <si>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</si>
  <si>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</si>
  <si>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</si>
  <si>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</si>
  <si>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</si>
  <si>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</si>
  <si>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</si>
  <si>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</si>
  <si>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</si>
  <si>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</si>
  <si>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</si>
  <si>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</si>
  <si>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</si>
  <si>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</si>
  <si>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</si>
  <si>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</si>
  <si>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</si>
  <si>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</si>
  <si>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</si>
  <si>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</si>
  <si>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</si>
  <si>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</si>
  <si>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</si>
  <si>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</si>
  <si>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</si>
  <si>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</si>
  <si>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</si>
  <si>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</si>
  <si>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</si>
  <si>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</si>
  <si>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</si>
  <si>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</si>
  <si>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</si>
  <si>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</si>
  <si>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</si>
  <si>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</si>
  <si>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</si>
  <si>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</si>
  <si>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</si>
  <si>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</si>
  <si>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</si>
  <si>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</si>
  <si>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</si>
  <si>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</si>
  <si>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</si>
  <si>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</si>
  <si>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</si>
  <si>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</si>
  <si>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</si>
  <si>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</si>
  <si>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</si>
  <si>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</si>
  <si>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</si>
  <si>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</si>
  <si>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</si>
  <si>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</si>
  <si>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</si>
  <si>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</si>
  <si>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</si>
  <si>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</si>
  <si>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</si>
  <si>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</si>
  <si>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</si>
  <si>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</si>
  <si>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</si>
  <si>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</si>
  <si>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</si>
  <si>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</si>
  <si>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</si>
  <si>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</si>
  <si>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</si>
  <si>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</si>
  <si>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</si>
  <si>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</si>
  <si>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</si>
  <si>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</si>
  <si>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</si>
  <si>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</si>
  <si>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</si>
  <si>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</si>
  <si>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</si>
  <si>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</si>
  <si>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</si>
  <si>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</si>
  <si>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</si>
  <si>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</si>
  <si>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</si>
  <si>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</si>
  <si>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</si>
  <si>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</si>
  <si>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</si>
  <si>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</si>
  <si>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</si>
  <si>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</si>
  <si>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</si>
  <si>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</si>
  <si>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</si>
  <si>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</si>
  <si>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</si>
  <si>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</si>
  <si>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</si>
  <si>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</si>
  <si>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</si>
  <si>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</si>
  <si>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</si>
  <si>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</si>
  <si>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</si>
  <si>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</si>
  <si>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</si>
  <si>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</si>
  <si>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</si>
  <si>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</si>
  <si>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</si>
  <si>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</si>
  <si>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</si>
  <si>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</si>
  <si>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</si>
  <si>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</si>
  <si>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</si>
  <si>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</si>
  <si>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</si>
  <si>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</si>
  <si>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</si>
  <si>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</si>
  <si>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</si>
  <si>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</si>
  <si>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</si>
  <si>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</si>
  <si>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</si>
  <si>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</si>
  <si>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</si>
  <si>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</si>
  <si>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</si>
  <si>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</si>
  <si>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</si>
  <si>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</si>
  <si>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</si>
  <si>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</si>
  <si>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</si>
  <si>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</si>
  <si>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</si>
  <si>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</si>
  <si>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</si>
  <si>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</si>
  <si>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</si>
  <si>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</si>
  <si>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</si>
  <si>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</si>
  <si>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</si>
  <si>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</si>
  <si>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</si>
  <si>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</si>
  <si>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</si>
  <si>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</si>
  <si>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</si>
  <si>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</si>
  <si>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</si>
  <si>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</si>
  <si>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</si>
  <si>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</si>
  <si>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</si>
  <si>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</si>
  <si>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</si>
  <si>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</si>
  <si>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</si>
  <si>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</si>
  <si>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</si>
  <si>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</si>
  <si>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</si>
  <si>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</si>
  <si>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</si>
  <si>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</si>
  <si>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</si>
  <si>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</si>
  <si>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</si>
  <si>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</si>
  <si>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</si>
  <si>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</si>
  <si>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</si>
  <si>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</si>
  <si>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</si>
  <si>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</si>
  <si>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</si>
  <si>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</si>
  <si>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</si>
  <si>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</si>
  <si>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</si>
  <si>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</si>
  <si>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</si>
  <si>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</si>
  <si>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</si>
  <si>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</si>
  <si>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</si>
  <si>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</si>
  <si>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</si>
  <si>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</si>
  <si>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</si>
  <si>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</si>
  <si>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</si>
  <si>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</si>
  <si>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</si>
  <si>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</si>
  <si>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</si>
  <si>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</si>
  <si>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</si>
  <si>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</si>
  <si>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</si>
  <si>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</si>
  <si>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</si>
  <si>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</si>
  <si>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</si>
  <si>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</si>
  <si>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</si>
  <si>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</si>
  <si>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</si>
  <si>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</si>
  <si>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</si>
  <si>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</si>
  <si>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</si>
  <si>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</si>
  <si>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</si>
  <si>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</si>
  <si>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</si>
  <si>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</si>
  <si>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</si>
  <si>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</si>
  <si>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</si>
  <si>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</si>
  <si>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</si>
  <si>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</si>
  <si>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</si>
  <si>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</si>
  <si>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</si>
  <si>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</si>
  <si>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</si>
  <si>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</si>
  <si>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</si>
  <si>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</si>
  <si>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</si>
  <si>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</si>
  <si>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</si>
  <si>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</si>
  <si>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</si>
  <si>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</si>
  <si>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</si>
  <si>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</si>
  <si>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</si>
  <si>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</si>
  <si>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</si>
  <si>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</si>
  <si>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</si>
  <si>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</si>
  <si>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</si>
  <si>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</si>
  <si>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</si>
  <si>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</si>
  <si>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</si>
  <si>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</si>
  <si>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</si>
  <si>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</si>
  <si>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</si>
  <si>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</si>
  <si>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</si>
  <si>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</si>
  <si>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</si>
  <si>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</si>
  <si>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</si>
  <si>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</si>
  <si>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</si>
  <si>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</si>
  <si>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</si>
  <si>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</si>
  <si>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</si>
  <si>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</si>
  <si>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</si>
  <si>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</si>
  <si>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</si>
  <si>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</si>
  <si>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</si>
  <si>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</si>
  <si>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</si>
  <si>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</si>
  <si>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</si>
  <si>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</si>
  <si>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</si>
  <si>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</si>
  <si>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</si>
  <si>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</si>
  <si>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</si>
  <si>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</si>
  <si>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</si>
  <si>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</si>
  <si>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</si>
  <si>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</si>
  <si>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</si>
  <si>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</si>
  <si>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</si>
  <si>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</si>
  <si>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</si>
  <si>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</si>
  <si>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</si>
  <si>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</si>
  <si>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</si>
  <si>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</si>
  <si>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</si>
  <si>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</si>
  <si>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</si>
  <si>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</si>
  <si>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</si>
  <si>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</si>
  <si>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</si>
  <si>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</si>
  <si>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</si>
  <si>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</si>
  <si>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</si>
  <si>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</si>
  <si>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</si>
  <si>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</si>
  <si>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</si>
  <si>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</si>
  <si>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</si>
  <si>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</si>
  <si>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</si>
  <si>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</si>
  <si>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</si>
  <si>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</si>
  <si>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</si>
  <si>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</si>
  <si>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</si>
  <si>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</si>
  <si>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</si>
  <si>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</si>
  <si>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</si>
  <si>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</si>
  <si>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</si>
  <si>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</si>
  <si>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</si>
  <si>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</si>
  <si>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</si>
  <si>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</si>
  <si>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</si>
  <si>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</si>
  <si>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</si>
  <si>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</si>
  <si>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</si>
  <si>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</si>
  <si>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</si>
  <si>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</si>
  <si>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</si>
  <si>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</si>
  <si>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</si>
  <si>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</si>
  <si>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</si>
  <si>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</si>
  <si>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</si>
  <si>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</si>
  <si>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</si>
  <si>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</si>
  <si>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</si>
  <si>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</si>
  <si>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</si>
  <si>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</si>
  <si>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</si>
  <si>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</si>
  <si>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</si>
  <si>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</si>
  <si>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</si>
  <si>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</si>
  <si>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</si>
  <si>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</si>
  <si>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</si>
  <si>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</si>
  <si>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</si>
  <si>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</si>
  <si>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</si>
  <si>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</si>
  <si>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</si>
  <si>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</si>
  <si>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</si>
  <si>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</si>
  <si>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</si>
  <si>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</si>
  <si>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</si>
  <si>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</si>
  <si>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</si>
  <si>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</si>
  <si>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</si>
  <si>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</si>
  <si>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</si>
  <si>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</si>
  <si>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</si>
  <si>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</si>
  <si>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</si>
  <si>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</si>
  <si>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</si>
  <si>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</si>
  <si>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</si>
  <si>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</si>
  <si>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</si>
  <si>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</si>
  <si>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</si>
  <si>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</si>
  <si>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</si>
  <si>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</si>
  <si>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</si>
  <si>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</si>
  <si>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</si>
  <si>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</si>
  <si>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</si>
  <si>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</si>
  <si>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</si>
  <si>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</si>
  <si>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</si>
  <si>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</si>
  <si>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</si>
  <si>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</si>
  <si>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</si>
  <si>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</si>
  <si>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</si>
  <si>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</si>
  <si>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</si>
  <si>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</si>
  <si>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</si>
  <si>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</si>
  <si>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</si>
  <si>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</si>
  <si>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</si>
  <si>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</si>
  <si>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</si>
  <si>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</si>
  <si>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</si>
  <si>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</si>
  <si>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</si>
  <si>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</si>
  <si>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</si>
  <si>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</si>
  <si>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</si>
  <si>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</si>
  <si>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</si>
  <si>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</si>
  <si>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</si>
  <si>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</si>
  <si>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</si>
  <si>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</si>
  <si>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</si>
  <si>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</si>
  <si>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</si>
  <si>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</si>
  <si>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</si>
  <si>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</si>
  <si>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</si>
  <si>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</si>
  <si>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</si>
  <si>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</si>
  <si>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</si>
  <si>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</si>
  <si>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</si>
  <si>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</si>
  <si>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</si>
  <si>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</si>
  <si>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</si>
  <si>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</si>
  <si>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</si>
  <si>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</si>
  <si>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</si>
  <si>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</si>
  <si>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</si>
  <si>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</si>
  <si>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</si>
  <si>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</si>
  <si>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</si>
  <si>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</si>
  <si>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</si>
  <si>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</si>
  <si>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</si>
  <si>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</si>
  <si>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</si>
  <si>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</si>
  <si>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</si>
  <si>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</si>
  <si>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</si>
  <si>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</si>
  <si>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</si>
  <si>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</si>
  <si>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</si>
  <si>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</si>
  <si>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</si>
  <si>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</si>
  <si>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</si>
  <si>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</si>
  <si>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</si>
  <si>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</si>
  <si>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</si>
  <si>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</si>
  <si>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</si>
  <si>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</si>
  <si>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</si>
  <si>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</si>
  <si>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</si>
  <si>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</si>
  <si>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</si>
  <si>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</si>
  <si>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</si>
  <si>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</si>
  <si>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</si>
  <si>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</si>
  <si>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</si>
  <si>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</si>
  <si>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</si>
  <si>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</si>
  <si>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</si>
  <si>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</si>
  <si>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</si>
  <si>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</si>
  <si>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</si>
  <si>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</si>
  <si>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</si>
  <si>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</si>
  <si>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</si>
  <si>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</si>
  <si>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</si>
  <si>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</si>
  <si>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</si>
  <si>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</si>
  <si>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</si>
  <si>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</si>
  <si>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</si>
  <si>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</si>
  <si>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</si>
  <si>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</si>
  <si>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</si>
  <si>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</si>
  <si>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</si>
  <si>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</si>
  <si>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</si>
  <si>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</si>
  <si>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</si>
  <si>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</si>
  <si>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</si>
  <si>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</si>
  <si>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</si>
  <si>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</si>
  <si>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</si>
  <si>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</si>
  <si>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</si>
  <si>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</si>
  <si>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</si>
  <si>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</si>
  <si>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</si>
  <si>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</si>
  <si>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</si>
  <si>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</si>
  <si>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</si>
  <si>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</si>
  <si>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</si>
  <si>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</si>
  <si>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</si>
  <si>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</si>
  <si>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</si>
  <si>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</si>
  <si>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</si>
  <si>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</si>
  <si>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</si>
  <si>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</si>
  <si>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</si>
  <si>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</si>
  <si>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</si>
  <si>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</si>
  <si>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</si>
  <si>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</si>
  <si>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</si>
  <si>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</si>
  <si>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</si>
  <si>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</si>
  <si>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</si>
  <si>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</si>
  <si>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</si>
  <si>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</si>
  <si>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</si>
  <si>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</si>
  <si>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</si>
  <si>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</si>
  <si>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</si>
  <si>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</si>
  <si>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</si>
  <si>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</si>
  <si>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</si>
  <si>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</si>
  <si>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</si>
  <si>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</si>
  <si>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</si>
  <si>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</si>
  <si>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</si>
  <si>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</si>
  <si>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</si>
  <si>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</si>
  <si>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</si>
  <si>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</si>
  <si>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</si>
  <si>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</si>
  <si>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</si>
  <si>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</si>
  <si>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</si>
  <si>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</si>
  <si>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</si>
  <si>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</si>
  <si>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</si>
  <si>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</si>
  <si>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</si>
  <si>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</si>
  <si>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</si>
  <si>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</si>
  <si>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</si>
  <si>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</si>
  <si>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</si>
  <si>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</si>
  <si>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</si>
  <si>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</si>
  <si>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</si>
  <si>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</si>
  <si>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</si>
  <si>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</si>
  <si>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</si>
  <si>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</si>
  <si>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</si>
  <si>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</si>
  <si>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</si>
  <si>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</si>
  <si>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</si>
  <si>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</si>
  <si>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</si>
  <si>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</si>
  <si>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</si>
  <si>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</si>
  <si>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</si>
  <si>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</si>
  <si>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</si>
  <si>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</si>
  <si>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</si>
  <si>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</si>
  <si>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</si>
  <si>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</si>
  <si>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</si>
  <si>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</si>
  <si>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</si>
  <si>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</si>
  <si>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</si>
  <si>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</si>
  <si>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</si>
  <si>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</si>
  <si>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</si>
  <si>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</si>
  <si>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</si>
  <si>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</si>
  <si>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</si>
  <si>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</si>
  <si>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</si>
  <si>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</si>
  <si>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</si>
  <si>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</si>
  <si>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</si>
  <si>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</si>
  <si>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</si>
  <si>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</si>
  <si>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</si>
  <si>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</si>
  <si>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</si>
  <si>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</si>
  <si>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</si>
  <si>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</si>
  <si>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</si>
  <si>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</si>
  <si>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</si>
  <si>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</si>
  <si>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</si>
  <si>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</si>
  <si>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</si>
  <si>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</si>
  <si>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</si>
  <si>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</si>
  <si>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</si>
  <si>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</si>
  <si>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</si>
  <si>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</si>
  <si>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</si>
  <si>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</si>
  <si>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</si>
  <si>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</si>
  <si>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</si>
  <si>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</si>
  <si>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</si>
  <si>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</si>
  <si>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</si>
  <si>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</si>
  <si>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</si>
  <si>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</si>
  <si>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</si>
  <si>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</si>
  <si>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</si>
  <si>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</si>
  <si>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</si>
  <si>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</si>
  <si>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</si>
  <si>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</si>
  <si>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</si>
  <si>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</si>
  <si>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</si>
  <si>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</si>
  <si>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</si>
  <si>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</si>
  <si>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</si>
  <si>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</si>
  <si>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</si>
  <si>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</si>
  <si>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</si>
  <si>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</si>
  <si>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</si>
  <si>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</si>
  <si>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</si>
  <si>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</si>
  <si>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</si>
  <si>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</si>
  <si>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</si>
  <si>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</si>
  <si>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</si>
  <si>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</si>
  <si>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</si>
  <si>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</si>
  <si>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</si>
  <si>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</si>
  <si>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</si>
  <si>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</si>
  <si>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</si>
  <si>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</si>
  <si>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</si>
  <si>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</si>
  <si>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</si>
  <si>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</si>
  <si>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</si>
  <si>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</si>
  <si>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</si>
  <si>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</si>
  <si>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</si>
  <si>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</si>
  <si>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</si>
  <si>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</si>
  <si>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</si>
  <si>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</si>
  <si>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</si>
  <si>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</si>
  <si>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</si>
  <si>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</si>
  <si>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</si>
  <si>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</si>
  <si>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</si>
  <si>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</si>
  <si>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</si>
  <si>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</si>
  <si>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</si>
  <si>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</si>
  <si>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</si>
  <si>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</si>
  <si>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</si>
  <si>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</si>
  <si>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</si>
  <si>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</si>
  <si>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</si>
  <si>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</si>
  <si>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</si>
  <si>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</si>
  <si>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</si>
  <si>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</si>
  <si>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</si>
  <si>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</si>
  <si>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</si>
  <si>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</si>
  <si>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</si>
  <si>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</si>
  <si>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</si>
  <si>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</si>
  <si>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</si>
  <si>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</si>
  <si>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</si>
  <si>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</si>
  <si>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</si>
  <si>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</si>
  <si>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</si>
  <si>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</si>
  <si>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</si>
  <si>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</si>
  <si>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</si>
  <si>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</si>
  <si>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</si>
  <si>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</si>
  <si>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</si>
  <si>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</si>
  <si>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</si>
  <si>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</si>
  <si>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</si>
  <si>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</si>
  <si>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</si>
  <si>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</si>
  <si>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</si>
  <si>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</si>
  <si>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</si>
  <si>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</si>
  <si>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</si>
  <si>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</si>
  <si>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</si>
  <si>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</si>
  <si>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</si>
  <si>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</si>
  <si>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</si>
  <si>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</si>
  <si>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</si>
  <si>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</si>
  <si>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</si>
  <si>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</si>
  <si>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</si>
  <si>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</si>
  <si>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</si>
  <si>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</si>
  <si>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</si>
  <si>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</si>
  <si>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</si>
  <si>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</si>
  <si>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</si>
  <si>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</si>
  <si>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</si>
  <si>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</si>
  <si>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</si>
  <si>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</si>
  <si>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</si>
  <si>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</si>
  <si>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</si>
  <si>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</si>
  <si>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</si>
  <si>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</si>
  <si>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</si>
  <si>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</si>
  <si>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</si>
  <si>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</si>
  <si>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</si>
  <si>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</si>
  <si>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</si>
  <si>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</si>
  <si>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</si>
  <si>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</si>
  <si>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</si>
  <si>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</si>
  <si>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</si>
  <si>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</si>
  <si>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</si>
  <si>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</si>
  <si>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</si>
  <si>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</si>
  <si>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</si>
  <si>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</si>
  <si>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</si>
  <si>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</si>
  <si>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</si>
  <si>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</si>
  <si>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</si>
  <si>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</si>
  <si>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</si>
  <si>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</si>
  <si>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</si>
  <si>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</si>
  <si>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</si>
  <si>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</si>
  <si>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</si>
  <si>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</si>
  <si>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</si>
  <si>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</si>
  <si>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</si>
  <si>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</si>
  <si>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</si>
  <si>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</si>
  <si>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</si>
  <si>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</si>
  <si>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</si>
  <si>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</si>
  <si>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</si>
  <si>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</si>
  <si>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</si>
  <si>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</si>
  <si>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</si>
  <si>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</si>
  <si>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</si>
  <si>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</si>
  <si>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</si>
  <si>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</si>
  <si>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</si>
  <si>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</si>
  <si>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</si>
  <si>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</si>
  <si>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</si>
  <si>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</si>
  <si>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</si>
  <si>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</si>
  <si>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</si>
  <si>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</si>
  <si>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</si>
  <si>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</si>
  <si>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</si>
  <si>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</si>
  <si>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</si>
  <si>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</si>
  <si>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</si>
  <si>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</si>
  <si>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</si>
  <si>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</si>
  <si>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</si>
  <si>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</si>
  <si>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</si>
  <si>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</si>
  <si>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</si>
  <si>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</si>
  <si>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</si>
  <si>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</si>
  <si>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</si>
  <si>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</si>
  <si>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</si>
  <si>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</si>
  <si>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</si>
  <si>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</si>
  <si>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</si>
  <si>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</si>
  <si>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</si>
  <si>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</si>
  <si>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</si>
  <si>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</si>
  <si>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</si>
  <si>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</si>
  <si>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</si>
  <si>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</si>
  <si>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</si>
  <si>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</si>
  <si>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</si>
  <si>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</si>
  <si>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</si>
  <si>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</si>
  <si>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</si>
  <si>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</si>
  <si>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</si>
  <si>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</si>
  <si>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</si>
  <si>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</si>
  <si>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</si>
  <si>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</si>
  <si>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</si>
  <si>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</si>
  <si>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</si>
  <si>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</si>
  <si>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</si>
  <si>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</si>
  <si>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</si>
  <si>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</si>
  <si>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</si>
  <si>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</si>
  <si>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</si>
  <si>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</si>
  <si>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</si>
  <si>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</si>
  <si>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</si>
  <si>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</si>
  <si>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</si>
  <si>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</si>
  <si>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</si>
  <si>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</si>
  <si>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</si>
  <si>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</si>
  <si>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</si>
  <si>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</si>
  <si>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</si>
  <si>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</si>
  <si>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</si>
  <si>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</si>
  <si>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</si>
  <si>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</si>
  <si>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</si>
  <si>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</si>
  <si>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</si>
  <si>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</si>
  <si>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</si>
  <si>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</si>
  <si>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</si>
  <si>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</si>
  <si>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</si>
  <si>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</si>
  <si>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</si>
  <si>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</si>
  <si>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</si>
  <si>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</si>
  <si>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</si>
  <si>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</si>
  <si>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</si>
  <si>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</si>
  <si>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</si>
  <si>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</si>
  <si>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</si>
  <si>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</si>
  <si>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</si>
  <si>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</si>
  <si>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</si>
  <si>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</si>
  <si>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</si>
  <si>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</si>
  <si>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</si>
  <si>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</si>
  <si>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</si>
  <si>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</si>
  <si>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</si>
  <si>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</si>
  <si>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</si>
  <si>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</si>
  <si>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</si>
  <si>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</si>
  <si>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</si>
  <si>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</si>
  <si>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</si>
  <si>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</si>
  <si>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</si>
  <si>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</si>
  <si>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</si>
  <si>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</si>
  <si>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</si>
  <si>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</si>
  <si>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</si>
  <si>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</si>
  <si>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</si>
  <si>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</si>
  <si>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</si>
  <si>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</si>
  <si>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</si>
  <si>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</si>
  <si>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</si>
  <si>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</si>
  <si>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</si>
  <si>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</si>
  <si>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</si>
  <si>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</si>
  <si>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</si>
  <si>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</si>
  <si>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</si>
  <si>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</si>
  <si>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</si>
  <si>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</si>
  <si>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</si>
  <si>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</si>
  <si>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</si>
  <si>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</si>
  <si>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</si>
  <si>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</si>
  <si>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</si>
  <si>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</si>
  <si>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</si>
  <si>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</si>
  <si>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</si>
  <si>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</si>
  <si>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</si>
  <si>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</si>
  <si>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</si>
  <si>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</si>
  <si>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</si>
  <si>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</si>
  <si>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</si>
  <si>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</si>
  <si>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</si>
  <si>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</si>
  <si>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</si>
  <si>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</si>
  <si>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</si>
  <si>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</si>
  <si>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</si>
  <si>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</si>
  <si>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</si>
  <si>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</si>
  <si>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</si>
  <si>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</si>
  <si>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</si>
  <si>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</si>
  <si>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</si>
  <si>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</si>
  <si>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</si>
  <si>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</si>
  <si>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</si>
  <si>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</si>
  <si>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</si>
  <si>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</si>
  <si>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</si>
  <si>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</si>
  <si>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</si>
  <si>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</si>
  <si>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</si>
  <si>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</si>
  <si>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</si>
  <si>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</si>
  <si>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</si>
  <si>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</si>
  <si>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</si>
  <si>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</si>
  <si>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</si>
  <si>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</si>
  <si>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</si>
  <si>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</si>
  <si>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</si>
  <si>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</si>
  <si>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</si>
  <si>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</si>
  <si>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</si>
  <si>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</si>
  <si>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</si>
  <si>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</si>
  <si>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</si>
  <si>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</si>
  <si>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</si>
  <si>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</si>
  <si>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</si>
  <si>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</si>
  <si>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</si>
  <si>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</si>
  <si>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</si>
  <si>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</si>
  <si>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</si>
  <si>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</si>
  <si>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</si>
  <si>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</si>
  <si>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</si>
  <si>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</si>
  <si>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</si>
  <si>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</si>
  <si>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</si>
  <si>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</si>
  <si>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</si>
  <si>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</si>
  <si>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</si>
  <si>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</si>
  <si>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</si>
  <si>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</si>
  <si>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</si>
  <si>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</si>
  <si>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</si>
  <si>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</si>
  <si>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</si>
  <si>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</si>
  <si>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</si>
  <si>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</si>
  <si>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</si>
  <si>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</si>
  <si>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</si>
  <si>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</si>
  <si>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</si>
  <si>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</si>
  <si>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</si>
  <si>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</si>
  <si>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</si>
  <si>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</si>
  <si>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</si>
  <si>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</si>
  <si>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</si>
  <si>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</si>
  <si>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</si>
  <si>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</si>
  <si>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</si>
  <si>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</si>
  <si>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</si>
  <si>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</si>
  <si>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</si>
  <si>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</si>
  <si>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</si>
  <si>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</si>
  <si>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</si>
  <si>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</si>
  <si>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</si>
  <si>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</si>
  <si>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</si>
  <si>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</si>
  <si>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</si>
  <si>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</si>
  <si>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</si>
  <si>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</si>
  <si>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</si>
  <si>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</si>
  <si>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</si>
  <si>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</si>
  <si>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</si>
  <si>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</si>
  <si>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</si>
  <si>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</si>
  <si>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</si>
  <si>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</si>
  <si>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</si>
  <si>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</si>
  <si>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</si>
  <si>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</si>
  <si>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</si>
  <si>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</si>
  <si>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</si>
  <si>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</si>
  <si>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</si>
  <si>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</si>
  <si>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</si>
  <si>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</si>
  <si>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</si>
  <si>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</si>
  <si>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</si>
  <si>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</si>
  <si>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</si>
  <si>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</si>
  <si>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</si>
  <si>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</si>
  <si>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</si>
  <si>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</si>
  <si>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</si>
  <si>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</si>
  <si>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</si>
  <si>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</si>
  <si>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</si>
  <si>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</si>
  <si>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</si>
  <si>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</si>
  <si>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</si>
  <si>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</si>
  <si>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</si>
  <si>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</si>
  <si>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</si>
  <si>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</si>
  <si>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</si>
  <si>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</si>
  <si>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</si>
  <si>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</si>
  <si>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</si>
  <si>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</si>
  <si>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</si>
  <si>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</si>
  <si>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</si>
  <si>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</si>
  <si>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</si>
  <si>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</si>
  <si>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</si>
  <si>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</si>
  <si>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</si>
  <si>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</si>
  <si>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</si>
  <si>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</si>
  <si>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</si>
  <si>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</si>
  <si>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</si>
  <si>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</si>
  <si>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</si>
  <si>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</si>
  <si>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</si>
  <si>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</si>
  <si>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</si>
  <si>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</si>
  <si>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</si>
  <si>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</si>
  <si>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</si>
  <si>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</si>
  <si>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</si>
  <si>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</si>
  <si>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</si>
  <si>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</si>
  <si>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</si>
  <si>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</si>
  <si>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</si>
  <si>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</si>
  <si>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</si>
  <si>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</si>
  <si>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</si>
  <si>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</si>
  <si>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</si>
  <si>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</si>
  <si>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</si>
  <si>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</si>
  <si>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</si>
  <si>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</si>
  <si>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</si>
  <si>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</si>
  <si>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</si>
  <si>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</si>
  <si>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</si>
  <si>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</si>
  <si>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</si>
  <si>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</si>
  <si>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</si>
  <si>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</si>
  <si>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</si>
  <si>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</si>
  <si>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</si>
  <si>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</si>
  <si>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</si>
  <si>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</si>
  <si>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</si>
  <si>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</si>
  <si>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</si>
  <si>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</si>
  <si>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</si>
  <si>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</si>
  <si>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</si>
  <si>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</si>
  <si>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</si>
  <si>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</si>
  <si>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</si>
  <si>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</si>
  <si>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</si>
  <si>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</si>
  <si>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</si>
  <si>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</si>
  <si>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</si>
  <si>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</si>
  <si>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</si>
  <si>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</si>
  <si>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</si>
  <si>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</si>
  <si>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</si>
  <si>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</si>
  <si>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</si>
  <si>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</si>
  <si>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</si>
  <si>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</si>
  <si>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</si>
  <si>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</si>
  <si>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</si>
  <si>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</si>
  <si>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</si>
  <si>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</si>
  <si>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</si>
  <si>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</si>
  <si>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</si>
  <si>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</si>
  <si>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</si>
  <si>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</si>
  <si>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</si>
  <si>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</si>
  <si>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</si>
  <si>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</si>
  <si>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</si>
  <si>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</si>
  <si>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</si>
  <si>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</si>
  <si>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</si>
  <si>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</si>
  <si>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</si>
  <si>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</si>
  <si>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</si>
  <si>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</si>
  <si>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</si>
  <si>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</si>
  <si>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</si>
  <si>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</si>
  <si>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</si>
  <si>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</si>
  <si>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</si>
  <si>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</si>
  <si>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</si>
  <si>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</si>
  <si>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</si>
  <si>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</si>
  <si>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</si>
  <si>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</si>
  <si>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</si>
  <si>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</si>
  <si>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</si>
  <si>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</si>
  <si>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</si>
  <si>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</si>
  <si>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</si>
  <si>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</si>
  <si>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</si>
  <si>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</si>
  <si>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</si>
  <si>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</si>
  <si>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</si>
  <si>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</si>
  <si>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</si>
  <si>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</si>
  <si>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</si>
  <si>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</si>
  <si>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</si>
  <si>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</si>
  <si>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</si>
  <si>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</si>
  <si>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</si>
  <si>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</si>
  <si>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</si>
  <si>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</si>
  <si>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</si>
  <si>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</si>
  <si>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</si>
  <si>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</si>
  <si>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</si>
  <si>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</si>
  <si>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</si>
  <si>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</si>
  <si>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</si>
  <si>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</si>
  <si>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</si>
  <si>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</si>
  <si>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</si>
  <si>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</si>
  <si>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</si>
  <si>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</si>
  <si>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</si>
  <si>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</si>
  <si>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</si>
  <si>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</si>
  <si>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</si>
  <si>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</si>
  <si>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</si>
  <si>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</si>
  <si>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</si>
  <si>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</si>
  <si>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</si>
  <si>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</si>
  <si>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</si>
  <si>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</si>
  <si>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</si>
  <si>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</si>
  <si>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</si>
  <si>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</si>
  <si>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</si>
  <si>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</si>
  <si>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</si>
  <si>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</si>
  <si>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</si>
  <si>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</si>
  <si>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</si>
  <si>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</si>
  <si>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</si>
  <si>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</si>
  <si>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</si>
  <si>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</si>
  <si>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</si>
  <si>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</si>
  <si>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</si>
  <si>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</si>
  <si>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</si>
  <si>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</si>
  <si>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</si>
  <si>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</si>
  <si>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</si>
  <si>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</si>
  <si>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</si>
  <si>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</si>
  <si>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</si>
  <si>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</si>
  <si>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</si>
  <si>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</si>
  <si>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</si>
  <si>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</si>
  <si>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</si>
  <si>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</si>
  <si>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</si>
  <si>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</si>
  <si>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</si>
  <si>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</si>
  <si>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</si>
  <si>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</si>
  <si>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</si>
  <si>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</si>
  <si>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</si>
  <si>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</si>
  <si>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</si>
  <si>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</si>
  <si>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</si>
  <si>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</si>
  <si>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</si>
  <si>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</si>
  <si>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</si>
  <si>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</si>
  <si>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</si>
  <si>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</si>
  <si>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</si>
  <si>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</si>
  <si>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</si>
  <si>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</si>
  <si>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</si>
  <si>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</si>
  <si>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</si>
  <si>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</si>
  <si>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</si>
  <si>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</si>
  <si>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</si>
  <si>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</si>
  <si>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</si>
  <si>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</si>
  <si>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</si>
  <si>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</si>
  <si>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</si>
  <si>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</si>
  <si>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</si>
  <si>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</si>
  <si>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</si>
  <si>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</si>
  <si>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</si>
  <si>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</si>
  <si>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</si>
  <si>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</si>
  <si>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</si>
  <si>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</si>
  <si>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</si>
  <si>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</si>
  <si>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</si>
  <si>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</si>
  <si>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</si>
  <si>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</si>
  <si>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</si>
  <si>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</si>
  <si>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</si>
  <si>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</si>
  <si>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</si>
  <si>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</si>
  <si>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</si>
  <si>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</si>
  <si>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</si>
  <si>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</si>
  <si>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</si>
  <si>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</si>
  <si>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</si>
  <si>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</si>
  <si>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</si>
  <si>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</si>
  <si>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</si>
  <si>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</si>
  <si>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</si>
  <si>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</si>
  <si>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</si>
  <si>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</si>
  <si>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</si>
  <si>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</si>
  <si>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</si>
  <si>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</si>
  <si>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</si>
  <si>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</si>
  <si>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</si>
  <si>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</si>
  <si>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</si>
  <si>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</si>
  <si>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</si>
  <si>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</si>
  <si>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</si>
  <si>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</si>
  <si>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</si>
  <si>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</si>
  <si>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</si>
  <si>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</si>
  <si>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</si>
  <si>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</si>
  <si>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</si>
  <si>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</si>
  <si>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</si>
  <si>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</si>
  <si>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</si>
  <si>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</si>
  <si>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</si>
  <si>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</si>
  <si>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</si>
  <si>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</si>
  <si>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</si>
  <si>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</si>
  <si>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</si>
  <si>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</si>
  <si>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</si>
  <si>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</si>
  <si>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</si>
  <si>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</si>
  <si>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</si>
  <si>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</si>
  <si>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</si>
  <si>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</si>
  <si>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</si>
  <si>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</si>
  <si>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</si>
  <si>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</si>
  <si>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</si>
  <si>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</si>
  <si>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</si>
  <si>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</si>
  <si>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</si>
  <si>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</si>
  <si>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</si>
  <si>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</si>
  <si>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</si>
  <si>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</si>
  <si>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</si>
  <si>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</si>
  <si>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</si>
  <si>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</si>
  <si>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</si>
  <si>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</si>
  <si>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</si>
  <si>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</si>
  <si>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</si>
  <si>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</si>
  <si>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</si>
  <si>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</si>
  <si>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</si>
  <si>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</si>
  <si>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</si>
  <si>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</si>
  <si>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</si>
  <si>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</si>
  <si>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</si>
  <si>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</si>
  <si>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</si>
  <si>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</si>
  <si>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</si>
  <si>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</si>
  <si>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</si>
  <si>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</si>
  <si>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</si>
  <si>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</si>
  <si>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</si>
  <si>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</si>
  <si>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</si>
  <si>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</si>
  <si>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</si>
  <si>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</si>
  <si>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</si>
  <si>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</si>
  <si>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</si>
  <si>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</si>
  <si>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</si>
  <si>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</si>
  <si>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</si>
  <si>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</si>
  <si>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</si>
  <si>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</si>
  <si>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</si>
  <si>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</si>
  <si>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</si>
  <si>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</si>
  <si>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</si>
  <si>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</si>
  <si>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</si>
  <si>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</si>
  <si>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</si>
  <si>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</si>
  <si>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</si>
  <si>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</si>
  <si>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</si>
  <si>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</si>
  <si>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</si>
  <si>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</si>
  <si>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</si>
  <si>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</si>
  <si>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</si>
  <si>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</si>
  <si>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</si>
  <si>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</si>
  <si>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</si>
  <si>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</si>
  <si>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</si>
  <si>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</si>
  <si>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</si>
  <si>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</si>
  <si>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</si>
  <si>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</si>
  <si>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</si>
  <si>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</si>
  <si>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</si>
  <si>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</si>
  <si>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</si>
  <si>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</si>
  <si>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</si>
  <si>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</si>
  <si>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</si>
  <si>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</si>
  <si>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</si>
  <si>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</si>
  <si>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</si>
  <si>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</si>
  <si>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</si>
  <si>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</si>
  <si>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</si>
  <si>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</si>
  <si>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</si>
  <si>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</si>
  <si>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</si>
  <si>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</si>
  <si>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</si>
  <si>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</si>
  <si>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</si>
  <si>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</si>
  <si>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</si>
  <si>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</si>
  <si>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</si>
  <si>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</si>
  <si>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</si>
  <si>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</si>
  <si>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</si>
  <si>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</si>
  <si>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</si>
  <si>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</si>
  <si>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</si>
  <si>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</si>
  <si>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</si>
  <si>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</si>
  <si>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</si>
  <si>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</si>
  <si>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</si>
  <si>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</si>
  <si>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</si>
  <si>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</si>
  <si>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</si>
  <si>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</si>
  <si>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</si>
  <si>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</si>
  <si>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</si>
  <si>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</si>
  <si>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</si>
  <si>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</si>
  <si>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</si>
  <si>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</si>
  <si>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</si>
  <si>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</si>
  <si>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</si>
  <si>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</si>
  <si>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</si>
  <si>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</si>
  <si>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</si>
  <si>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</si>
  <si>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</si>
  <si>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</si>
  <si>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</si>
  <si>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</si>
  <si>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</si>
  <si>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</si>
  <si>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</si>
  <si>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</si>
  <si>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</si>
  <si>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</si>
  <si>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</si>
  <si>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</si>
  <si>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</si>
  <si>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</si>
  <si>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</si>
  <si>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</si>
  <si>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</si>
  <si>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</si>
  <si>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</si>
  <si>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</si>
  <si>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</si>
  <si>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</si>
  <si>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</si>
  <si>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</si>
  <si>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</si>
  <si>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</si>
  <si>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</si>
  <si>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</si>
  <si>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</si>
  <si>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</si>
  <si>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</si>
  <si>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</si>
  <si>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</si>
  <si>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</si>
  <si>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</si>
  <si>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</si>
  <si>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</si>
  <si>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</si>
  <si>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</si>
  <si>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</si>
  <si>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</si>
  <si>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</si>
  <si>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</si>
  <si>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</si>
  <si>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</si>
  <si>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</si>
  <si>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</si>
  <si>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</si>
  <si>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</si>
  <si>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</si>
  <si>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</si>
  <si>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</si>
  <si>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</si>
  <si>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</si>
  <si>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</si>
  <si>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</si>
  <si>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</si>
  <si>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</si>
  <si>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</si>
  <si>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</si>
  <si>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</si>
  <si>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</si>
  <si>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</si>
  <si>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</si>
  <si>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</si>
  <si>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</si>
  <si>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</si>
  <si>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</si>
  <si>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</si>
  <si>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</si>
  <si>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</si>
  <si>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</si>
  <si>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</si>
  <si>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</si>
  <si>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</si>
  <si>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</si>
  <si>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</si>
  <si>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</si>
  <si>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</si>
  <si>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</si>
  <si>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</si>
  <si>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</si>
  <si>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</si>
  <si>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</si>
  <si>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</si>
  <si>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</si>
  <si>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</si>
  <si>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</si>
  <si>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</si>
  <si>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</si>
  <si>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</si>
  <si>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</si>
  <si>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</si>
  <si>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</si>
  <si>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</si>
  <si>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</si>
  <si>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</si>
  <si>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</si>
  <si>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</si>
  <si>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</si>
  <si>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</si>
  <si>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</si>
  <si>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</si>
  <si>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</si>
  <si>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</si>
  <si>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</si>
  <si>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</si>
  <si>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</si>
  <si>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</si>
  <si>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</si>
  <si>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</si>
  <si>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</si>
  <si>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</si>
  <si>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</si>
  <si>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</si>
  <si>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</si>
  <si>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</si>
  <si>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</si>
  <si>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</si>
  <si>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</si>
  <si>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</si>
  <si>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</si>
  <si>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</si>
  <si>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</si>
  <si>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</si>
  <si>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</si>
  <si>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</si>
  <si>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</si>
  <si>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</si>
  <si>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</si>
  <si>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</si>
  <si>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</si>
  <si>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</si>
  <si>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</si>
  <si>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</si>
  <si>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</si>
  <si>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</si>
  <si>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</si>
  <si>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</si>
  <si>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</si>
  <si>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</si>
  <si>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</si>
  <si>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</si>
  <si>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</si>
  <si>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</si>
  <si>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</si>
  <si>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</si>
  <si>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</si>
  <si>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</si>
  <si>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</si>
  <si>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</si>
  <si>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</si>
  <si>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</si>
  <si>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</si>
  <si>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</si>
  <si>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</si>
  <si>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</si>
  <si>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</si>
  <si>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</si>
  <si>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</si>
  <si>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</si>
  <si>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</si>
  <si>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</si>
  <si>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</si>
  <si>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</si>
  <si>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</si>
  <si>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</si>
  <si>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</si>
  <si>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</si>
  <si>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</si>
  <si>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</si>
  <si>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</si>
  <si>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</si>
  <si>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</si>
  <si>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</si>
  <si>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</si>
  <si>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</si>
  <si>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</si>
  <si>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</si>
  <si>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</si>
  <si>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</si>
  <si>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</si>
  <si>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</si>
  <si>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</si>
  <si>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</si>
  <si>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</si>
  <si>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</si>
  <si>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</si>
  <si>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</si>
  <si>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</si>
  <si>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</si>
  <si>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</si>
  <si>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</si>
  <si>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</si>
  <si>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</si>
  <si>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</si>
  <si>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</si>
  <si>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</si>
  <si>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</si>
  <si>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</si>
  <si>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</si>
  <si>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</si>
  <si>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</si>
  <si>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</si>
  <si>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</si>
  <si>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</si>
  <si>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</si>
  <si>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</si>
  <si>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</si>
  <si>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</si>
  <si>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</si>
  <si>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</si>
  <si>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</si>
  <si>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</si>
  <si>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</si>
  <si>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</si>
  <si>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</si>
  <si>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</si>
  <si>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</si>
  <si>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</si>
  <si>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</si>
  <si>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</si>
  <si>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</si>
  <si>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</si>
  <si>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</si>
  <si>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</si>
  <si>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</si>
  <si>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</si>
  <si>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</si>
  <si>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</si>
  <si>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</si>
  <si>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</si>
  <si>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</si>
  <si>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</si>
  <si>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</si>
  <si>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</si>
  <si>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</si>
  <si>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</si>
  <si>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</si>
  <si>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</si>
  <si>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</si>
  <si>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</si>
  <si>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</si>
  <si>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</si>
  <si>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</si>
  <si>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</si>
  <si>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</si>
  <si>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</si>
  <si>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</si>
  <si>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</si>
  <si>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</si>
  <si>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</si>
  <si>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</si>
  <si>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</si>
  <si>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</si>
  <si>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</si>
  <si>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</si>
  <si>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</si>
  <si>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</si>
  <si>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</si>
  <si>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</si>
  <si>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</si>
  <si>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</si>
  <si>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</si>
  <si>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</si>
  <si>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</si>
  <si>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</si>
  <si>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</si>
  <si>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</si>
  <si>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</si>
  <si>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</si>
  <si>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</si>
  <si>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</si>
  <si>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</si>
  <si>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</si>
  <si>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</si>
  <si>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</si>
  <si>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</si>
  <si>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</si>
  <si>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</si>
  <si>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</si>
  <si>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</si>
  <si>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</si>
  <si>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</si>
  <si>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</si>
  <si>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</si>
  <si>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</si>
  <si>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</si>
  <si>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</si>
  <si>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</si>
  <si>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</si>
  <si>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</si>
  <si>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</si>
  <si>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</si>
  <si>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</si>
  <si>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</si>
  <si>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</si>
  <si>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</si>
  <si>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</si>
  <si>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</si>
  <si>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</si>
  <si>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</si>
  <si>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</si>
  <si>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</si>
  <si>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</si>
  <si>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</si>
  <si>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</si>
  <si>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</si>
  <si>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</si>
  <si>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</si>
  <si>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</si>
  <si>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</si>
  <si>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</si>
  <si>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</si>
  <si>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</si>
  <si>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</si>
  <si>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</si>
  <si>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</si>
  <si>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</si>
  <si>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</si>
  <si>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</si>
  <si>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</si>
  <si>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</si>
  <si>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</si>
  <si>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</si>
  <si>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</si>
  <si>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</si>
  <si>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</si>
  <si>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</si>
  <si>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</si>
  <si>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</si>
  <si>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</si>
  <si>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</si>
  <si>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</si>
  <si>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</si>
  <si>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</si>
  <si>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</si>
  <si>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</si>
  <si>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</si>
  <si>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</si>
  <si>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</si>
  <si>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</si>
  <si>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</si>
  <si>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</si>
  <si>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</si>
  <si>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</si>
  <si>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</si>
  <si>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</si>
  <si>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</si>
  <si>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</si>
  <si>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</si>
  <si>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</si>
  <si>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</si>
  <si>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</si>
  <si>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</si>
  <si>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</si>
  <si>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</si>
  <si>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</si>
  <si>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</si>
  <si>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</si>
  <si>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</si>
  <si>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</si>
  <si>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</si>
  <si>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</si>
  <si>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</si>
  <si>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</si>
  <si>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</si>
  <si>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</si>
  <si>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</si>
  <si>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</si>
  <si>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</si>
  <si>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</si>
  <si>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</si>
  <si>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</si>
  <si>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</si>
  <si>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</si>
  <si>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</si>
  <si>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</si>
  <si>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</si>
  <si>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</si>
  <si>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</si>
  <si>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</si>
  <si>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</si>
  <si>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</si>
  <si>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</si>
  <si>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</si>
  <si>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</si>
  <si>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</si>
  <si>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</si>
  <si>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</si>
  <si>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</si>
  <si>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</si>
  <si>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</si>
  <si>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</si>
  <si>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</si>
  <si>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</si>
  <si>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</si>
  <si>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</si>
  <si>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</si>
  <si>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</si>
  <si>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</si>
  <si>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</si>
  <si>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</si>
  <si>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</si>
  <si>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</si>
  <si>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</si>
  <si>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</si>
  <si>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</si>
  <si>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</si>
  <si>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</si>
  <si>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</si>
  <si>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</si>
  <si>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</si>
  <si>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</si>
  <si>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</si>
  <si>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</si>
  <si>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</si>
  <si>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</si>
  <si>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</si>
  <si>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</si>
  <si>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</si>
  <si>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</si>
  <si>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</si>
  <si>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</si>
  <si>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</si>
  <si>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</si>
  <si>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</si>
  <si>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</si>
  <si>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</si>
  <si>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</si>
  <si>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</si>
  <si>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</si>
  <si>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</si>
  <si>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</si>
  <si>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</si>
  <si>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</si>
  <si>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</si>
  <si>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</si>
  <si>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</si>
  <si>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</si>
  <si>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</si>
  <si>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</si>
  <si>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</si>
  <si>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</si>
  <si>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</si>
  <si>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</si>
  <si>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</si>
  <si>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</si>
  <si>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</si>
  <si>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</si>
  <si>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</si>
  <si>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</si>
  <si>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</si>
  <si>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</si>
  <si>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</si>
  <si>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</si>
  <si>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</si>
  <si>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</si>
  <si>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</si>
  <si>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</si>
  <si>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</si>
  <si>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</si>
  <si>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</si>
  <si>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</si>
  <si>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</si>
  <si>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</si>
  <si>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</si>
  <si>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</si>
  <si>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</si>
  <si>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</si>
  <si>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</si>
  <si>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</si>
  <si>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</si>
  <si>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</si>
  <si>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</si>
  <si>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</si>
  <si>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</si>
  <si>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</si>
  <si>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</si>
  <si>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</si>
  <si>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</si>
  <si>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</si>
  <si>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</si>
  <si>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</si>
  <si>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</si>
  <si>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</si>
  <si>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</si>
  <si>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</si>
  <si>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</si>
  <si>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</si>
  <si>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</si>
  <si>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</si>
  <si>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</si>
  <si>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</si>
  <si>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</si>
  <si>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</si>
  <si>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</si>
  <si>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</si>
  <si>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</si>
  <si>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</si>
  <si>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</si>
  <si>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</si>
  <si>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</si>
  <si>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</si>
  <si>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</si>
  <si>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</si>
  <si>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</si>
  <si>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</si>
  <si>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</si>
  <si>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</si>
  <si>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</si>
  <si>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</si>
  <si>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</si>
  <si>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</si>
  <si>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</si>
  <si>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</si>
  <si>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</si>
  <si>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</si>
  <si>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</si>
  <si>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</si>
  <si>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</si>
  <si>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</si>
  <si>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</si>
  <si>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</si>
  <si>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</si>
  <si>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</si>
  <si>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</si>
  <si>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</si>
  <si>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</si>
  <si>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</si>
  <si>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</si>
  <si>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</si>
  <si>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</si>
  <si>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</si>
  <si>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</si>
  <si>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</si>
  <si>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</si>
  <si>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</si>
  <si>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</si>
  <si>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</si>
  <si>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</si>
  <si>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</si>
  <si>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</si>
  <si>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</si>
  <si>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</si>
  <si>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</si>
  <si>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</si>
  <si>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</si>
  <si>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</si>
  <si>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</si>
  <si>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</si>
  <si>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</si>
  <si>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</si>
  <si>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</si>
  <si>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</si>
  <si>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</si>
  <si>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</si>
  <si>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</si>
  <si>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</si>
  <si>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</si>
  <si>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</si>
  <si>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</si>
  <si>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</si>
  <si>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</si>
  <si>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</si>
  <si>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</si>
  <si>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</si>
  <si>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</si>
  <si>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</si>
  <si>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</si>
  <si>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</si>
  <si>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</si>
  <si>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</si>
  <si>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</si>
  <si>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</si>
  <si>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</si>
  <si>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</si>
  <si>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</si>
  <si>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</si>
  <si>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</si>
  <si>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</si>
  <si>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</si>
  <si>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</si>
  <si>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</si>
  <si>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</si>
  <si>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</si>
  <si>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</si>
  <si>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</si>
  <si>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</si>
  <si>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</si>
  <si>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</si>
  <si>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</si>
  <si>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</si>
  <si>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</si>
  <si>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</si>
  <si>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</si>
  <si>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</si>
  <si>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</si>
  <si>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</si>
  <si>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</si>
  <si>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</si>
  <si>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</si>
  <si>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</si>
  <si>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</si>
  <si>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</si>
  <si>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</si>
  <si>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</si>
  <si>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</si>
  <si>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</si>
  <si>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</si>
  <si>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</si>
  <si>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</si>
  <si>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</si>
  <si>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</si>
  <si>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</si>
  <si>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</si>
  <si>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</si>
  <si>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</si>
  <si>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</si>
  <si>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</si>
  <si>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</si>
  <si>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</si>
  <si>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</si>
  <si>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</si>
  <si>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</si>
  <si>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</si>
  <si>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</si>
  <si>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</si>
  <si>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</si>
  <si>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</si>
  <si>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</si>
  <si>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</si>
  <si>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</si>
  <si>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</si>
  <si>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</si>
  <si>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</si>
  <si>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</si>
  <si>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</si>
  <si>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</si>
  <si>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</si>
  <si>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</si>
  <si>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</si>
  <si>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</si>
  <si>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</si>
  <si>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</si>
  <si>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</si>
  <si>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</si>
  <si>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</si>
  <si>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</si>
  <si>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</si>
  <si>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</si>
  <si>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</si>
  <si>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</si>
  <si>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</si>
  <si>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</si>
  <si>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</si>
  <si>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</si>
  <si>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</si>
  <si>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</si>
  <si>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</si>
  <si>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</si>
  <si>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</si>
  <si>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</si>
  <si>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</si>
  <si>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</si>
  <si>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</si>
  <si>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</si>
  <si>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</si>
  <si>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</si>
  <si>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</si>
  <si>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</si>
  <si>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</si>
  <si>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</si>
  <si>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</si>
  <si>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</si>
  <si>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</si>
  <si>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</si>
  <si>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</si>
  <si>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</si>
  <si>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</si>
  <si>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</si>
  <si>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</si>
  <si>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</si>
  <si>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</si>
  <si>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</si>
  <si>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</si>
  <si>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</si>
  <si>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</si>
  <si>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</si>
  <si>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</si>
  <si>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</si>
  <si>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</si>
  <si>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</si>
  <si>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</si>
  <si>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</si>
  <si>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</si>
  <si>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</si>
  <si>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</si>
  <si>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</si>
  <si>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</si>
  <si>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</si>
  <si>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</si>
  <si>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</si>
  <si>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</si>
  <si>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</si>
  <si>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</si>
  <si>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</si>
  <si>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</si>
  <si>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</si>
  <si>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</si>
  <si>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</si>
  <si>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</si>
  <si>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</si>
  <si>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</si>
  <si>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</si>
  <si>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</si>
  <si>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</si>
  <si>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</si>
  <si>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</si>
  <si>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</si>
  <si>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</si>
  <si>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</si>
  <si>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</si>
  <si>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</si>
  <si>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</si>
  <si>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</si>
  <si>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</si>
  <si>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</si>
  <si>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</si>
  <si>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</si>
  <si>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</si>
  <si>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</si>
  <si>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</si>
  <si>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</si>
  <si>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</si>
  <si>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</si>
  <si>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</si>
  <si>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</si>
  <si>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</si>
  <si>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</si>
  <si>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</si>
  <si>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</si>
  <si>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</si>
  <si>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</si>
  <si>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</si>
  <si>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</si>
  <si>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</si>
  <si>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</si>
  <si>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</si>
  <si>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</si>
  <si>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</si>
  <si>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</si>
  <si>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</si>
  <si>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</si>
  <si>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</si>
  <si>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</si>
  <si>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</si>
  <si>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</si>
  <si>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</si>
  <si>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</si>
  <si>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</si>
  <si>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</si>
  <si>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</si>
  <si>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</si>
  <si>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</si>
  <si>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</si>
  <si>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</si>
  <si>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</si>
  <si>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</si>
  <si>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</si>
  <si>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</si>
  <si>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</si>
  <si>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</si>
  <si>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</si>
  <si>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</si>
  <si>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</si>
  <si>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</si>
  <si>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</si>
  <si>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</si>
  <si>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</si>
  <si>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</si>
  <si>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</si>
  <si>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</si>
  <si>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</si>
  <si>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</si>
  <si>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</si>
  <si>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</si>
  <si>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</si>
  <si>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</si>
  <si>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</si>
  <si>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</si>
  <si>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</si>
  <si>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</si>
  <si>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</si>
  <si>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</si>
  <si>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</si>
  <si>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</si>
  <si>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</si>
  <si>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</si>
  <si>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</si>
  <si>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</si>
  <si>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</si>
  <si>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</si>
  <si>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</si>
  <si>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</si>
  <si>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</si>
  <si>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</si>
  <si>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</si>
  <si>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</si>
  <si>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</si>
  <si>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</si>
  <si>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</si>
  <si>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</si>
  <si>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</si>
  <si>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</si>
  <si>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</si>
  <si>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</si>
  <si>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</si>
  <si>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</si>
  <si>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</si>
  <si>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</si>
  <si>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</si>
  <si>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</si>
  <si>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</si>
  <si>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</si>
  <si>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</si>
  <si>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</si>
  <si>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</si>
  <si>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</si>
  <si>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</si>
  <si>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</si>
  <si>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</si>
  <si>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</si>
  <si>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</si>
  <si>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</si>
  <si>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</si>
  <si>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</si>
  <si>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</si>
  <si>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</si>
  <si>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</si>
  <si>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</si>
  <si>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</si>
  <si>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</si>
  <si>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</si>
  <si>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</si>
  <si>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</si>
  <si>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</si>
  <si>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</si>
  <si>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</si>
  <si>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</si>
  <si>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</si>
  <si>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</si>
  <si>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</si>
  <si>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</si>
  <si>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</si>
  <si>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</si>
  <si>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</si>
  <si>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</si>
  <si>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</si>
  <si>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</si>
  <si>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</si>
  <si>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</si>
  <si>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</si>
  <si>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</si>
  <si>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</si>
  <si>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</si>
  <si>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</si>
  <si>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</si>
  <si>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</si>
  <si>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</si>
  <si>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</si>
  <si>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</si>
  <si>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</si>
  <si>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</si>
  <si>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</si>
  <si>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</si>
  <si>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</si>
  <si>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</si>
  <si>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</si>
  <si>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</si>
  <si>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</si>
  <si>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</si>
  <si>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</si>
  <si>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</si>
  <si>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</si>
  <si>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</si>
  <si>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</si>
  <si>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</si>
  <si>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</si>
  <si>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</si>
  <si>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</si>
  <si>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</si>
  <si>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</si>
  <si>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</si>
  <si>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</si>
  <si>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</si>
  <si>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</si>
  <si>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</si>
  <si>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</si>
  <si>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</si>
  <si>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</si>
  <si>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</si>
  <si>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</si>
  <si>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</si>
  <si>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</si>
  <si>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</si>
  <si>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</si>
  <si>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</si>
  <si>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</si>
  <si>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</si>
  <si>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</si>
  <si>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</si>
  <si>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</si>
  <si>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</si>
  <si>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</si>
  <si>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</si>
  <si>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</si>
  <si>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</si>
  <si>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</si>
  <si>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</si>
  <si>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</si>
  <si>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</si>
  <si>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</si>
  <si>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</si>
  <si>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</si>
  <si>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</si>
  <si>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</si>
  <si>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</si>
  <si>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</si>
  <si>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</si>
  <si>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</si>
  <si>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</si>
  <si>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</si>
  <si>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</si>
  <si>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</si>
  <si>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</si>
  <si>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</si>
  <si>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</si>
  <si>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</si>
  <si>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</si>
  <si>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</si>
  <si>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</si>
  <si>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</si>
  <si>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</si>
  <si>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</si>
  <si>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</si>
  <si>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</si>
  <si>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</si>
  <si>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</si>
  <si>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</si>
  <si>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</si>
  <si>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</si>
  <si>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</si>
  <si>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</si>
  <si>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</si>
  <si>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</si>
  <si>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</si>
  <si>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</si>
  <si>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</si>
  <si>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</si>
  <si>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</si>
  <si>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</si>
  <si>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</si>
  <si>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</si>
  <si>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</si>
  <si>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</si>
  <si>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</si>
  <si>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</si>
  <si>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</si>
  <si>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</si>
  <si>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</si>
  <si>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</si>
  <si>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</si>
  <si>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</si>
  <si>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</si>
  <si>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</si>
  <si>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</si>
  <si>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</si>
  <si>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</si>
  <si>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</si>
  <si>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</si>
  <si>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</si>
  <si>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</si>
  <si>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</si>
  <si>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</si>
  <si>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</si>
  <si>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</si>
  <si>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</si>
  <si>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</si>
  <si>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</si>
  <si>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</si>
  <si>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</si>
  <si>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</si>
  <si>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</si>
  <si>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</si>
  <si>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</si>
  <si>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</si>
  <si>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</si>
  <si>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</si>
  <si>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</si>
  <si>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</si>
  <si>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</si>
  <si>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</si>
  <si>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</si>
  <si>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</si>
  <si>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</si>
  <si>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</si>
  <si>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</si>
  <si>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</si>
  <si>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</si>
  <si>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</si>
  <si>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</si>
  <si>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</si>
  <si>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</si>
  <si>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</si>
  <si>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</si>
  <si>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</si>
  <si>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</si>
  <si>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</si>
  <si>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</si>
  <si>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</si>
  <si>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</si>
  <si>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</si>
  <si>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</si>
  <si>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</si>
  <si>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</si>
  <si>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</si>
  <si>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</si>
  <si>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</si>
  <si>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</si>
  <si>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</si>
  <si>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</si>
  <si>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</si>
  <si>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</si>
  <si>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</si>
  <si>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</si>
  <si>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</si>
  <si>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</si>
  <si>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</si>
  <si>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</si>
  <si>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</si>
  <si>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</si>
  <si>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</si>
  <si>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</si>
  <si>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</si>
  <si>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</si>
  <si>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</si>
  <si>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</si>
  <si>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</si>
  <si>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</si>
  <si>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</si>
  <si>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</si>
  <si>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</si>
  <si>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</si>
  <si>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</si>
  <si>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</si>
  <si>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</si>
  <si>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</si>
  <si>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</si>
  <si>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</si>
  <si>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</si>
  <si>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</si>
  <si>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</si>
  <si>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</si>
  <si>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</si>
  <si>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</si>
  <si>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</si>
  <si>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</si>
  <si>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</si>
  <si>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</si>
  <si>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</si>
  <si>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</si>
  <si>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</si>
  <si>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</si>
  <si>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</si>
  <si>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</si>
  <si>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</si>
  <si>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</si>
  <si>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</si>
  <si>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</si>
  <si>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</si>
  <si>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</si>
  <si>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</si>
  <si>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</si>
  <si>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</si>
  <si>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</si>
  <si>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</si>
  <si>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</si>
  <si>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</si>
  <si>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</si>
  <si>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</si>
  <si>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</si>
  <si>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</si>
  <si>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</si>
  <si>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</si>
  <si>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</si>
  <si>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</si>
  <si>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</si>
  <si>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</si>
  <si>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</si>
  <si>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</si>
  <si>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</si>
  <si>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</si>
  <si>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</si>
  <si>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</si>
  <si>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</si>
  <si>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</si>
  <si>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</si>
  <si>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</si>
  <si>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</si>
  <si>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</si>
  <si>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</si>
  <si>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</si>
  <si>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</si>
  <si>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</si>
  <si>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</si>
  <si>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</si>
  <si>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</si>
  <si>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</si>
  <si>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</si>
  <si>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</si>
  <si>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</si>
  <si>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</si>
  <si>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</si>
  <si>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</si>
  <si>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</si>
  <si>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</si>
  <si>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</si>
  <si>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</si>
  <si>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</si>
  <si>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</si>
  <si>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</si>
  <si>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</si>
  <si>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</si>
  <si>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</si>
  <si>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</si>
  <si>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</si>
  <si>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</si>
  <si>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</si>
  <si>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</si>
  <si>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</si>
  <si>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</si>
  <si>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</si>
  <si>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</si>
  <si>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</si>
  <si>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</si>
  <si>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</si>
  <si>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</si>
  <si>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</si>
  <si>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</si>
  <si>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</si>
  <si>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</si>
  <si>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</si>
  <si>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</si>
  <si>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</si>
  <si>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</si>
  <si>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</si>
  <si>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</si>
  <si>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</si>
  <si>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</si>
  <si>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</si>
  <si>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</si>
  <si>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</si>
  <si>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</si>
  <si>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</si>
  <si>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</si>
  <si>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</si>
  <si>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</si>
  <si>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</si>
  <si>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</si>
  <si>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</si>
  <si>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</si>
  <si>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</si>
  <si>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</si>
  <si>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</si>
  <si>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</si>
  <si>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</si>
  <si>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</si>
  <si>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</si>
  <si>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</si>
  <si>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</si>
  <si>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</si>
  <si>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</si>
  <si>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</si>
  <si>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</si>
  <si>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</si>
  <si>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</si>
  <si>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</si>
  <si>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</si>
  <si>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</si>
  <si>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</si>
  <si>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</si>
  <si>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</si>
  <si>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</si>
  <si>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</si>
  <si>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</si>
  <si>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</si>
  <si>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</si>
  <si>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</si>
  <si>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</si>
  <si>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</si>
  <si>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</si>
  <si>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</si>
  <si>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</si>
  <si>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</si>
  <si>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</si>
  <si>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</si>
  <si>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</si>
  <si>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</si>
  <si>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</si>
  <si>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</si>
  <si>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</si>
  <si>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</si>
  <si>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</si>
  <si>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</si>
  <si>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</si>
  <si>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</si>
  <si>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</si>
  <si>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</si>
  <si>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</si>
  <si>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</si>
  <si>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</si>
  <si>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</si>
  <si>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</si>
  <si>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</si>
  <si>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</si>
  <si>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</si>
  <si>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</si>
  <si>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</si>
  <si>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</si>
  <si>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</si>
  <si>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</si>
  <si>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</si>
  <si>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</si>
  <si>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</si>
  <si>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</si>
  <si>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</si>
  <si>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</si>
  <si>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</si>
  <si>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</si>
  <si>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</si>
  <si>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</si>
  <si>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</si>
  <si>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</si>
  <si>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</si>
  <si>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</si>
  <si>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</si>
  <si>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</si>
  <si>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</si>
  <si>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</si>
  <si>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</si>
  <si>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</si>
  <si>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</si>
  <si>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</si>
  <si>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</si>
  <si>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</si>
  <si>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</si>
  <si>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</si>
  <si>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</si>
  <si>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</si>
  <si>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</si>
  <si>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</si>
  <si>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</si>
  <si>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</si>
  <si>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</si>
  <si>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</si>
  <si>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</si>
  <si>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</si>
  <si>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</si>
  <si>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</si>
  <si>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</si>
  <si>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</si>
  <si>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</si>
  <si>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</si>
  <si>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</si>
  <si>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</si>
  <si>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</si>
  <si>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</si>
  <si>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</si>
  <si>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</si>
  <si>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</si>
  <si>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</si>
  <si>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</si>
  <si>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</si>
  <si>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</si>
  <si>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</si>
  <si>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</si>
  <si>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</si>
  <si>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</si>
  <si>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</si>
  <si>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</si>
  <si>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</si>
  <si>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</si>
  <si>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</si>
  <si>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</si>
  <si>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</si>
  <si>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</si>
  <si>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</si>
  <si>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</si>
  <si>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</si>
  <si>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</si>
  <si>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</si>
  <si>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</si>
  <si>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</si>
  <si>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</si>
  <si>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</si>
  <si>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</si>
  <si>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</si>
  <si>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</si>
  <si>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</si>
  <si>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</si>
  <si>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</si>
  <si>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</si>
  <si>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</si>
  <si>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</si>
  <si>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</si>
  <si>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</si>
  <si>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</si>
  <si>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</si>
  <si>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</si>
  <si>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</si>
  <si>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</si>
  <si>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</si>
  <si>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</si>
  <si>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</si>
  <si>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</si>
  <si>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</si>
  <si>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</si>
  <si>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</si>
  <si>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</si>
  <si>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</si>
  <si>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</si>
  <si>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</si>
  <si>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</si>
  <si>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</si>
  <si>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</si>
  <si>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</si>
  <si>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</si>
  <si>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</si>
  <si>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</si>
  <si>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</si>
  <si>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</si>
  <si>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</si>
  <si>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</si>
  <si>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</si>
  <si>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</si>
  <si>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</si>
  <si>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</si>
  <si>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</si>
  <si>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</si>
  <si>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</si>
  <si>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</si>
  <si>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</si>
  <si>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</si>
  <si>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</si>
  <si>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</si>
  <si>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</si>
  <si>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</si>
  <si>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</si>
  <si>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</si>
  <si>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</si>
  <si>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</si>
  <si>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</si>
  <si>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</si>
  <si>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</si>
  <si>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</si>
  <si>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</si>
  <si>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</si>
  <si>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</si>
  <si>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</si>
  <si>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</si>
  <si>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</si>
  <si>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</si>
  <si>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</si>
  <si>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</si>
  <si>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</si>
  <si>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</si>
  <si>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</si>
  <si>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</si>
  <si>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</si>
  <si>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</si>
  <si>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</si>
  <si>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</si>
  <si>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</si>
  <si>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</si>
  <si>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</si>
  <si>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</si>
  <si>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</si>
  <si>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</si>
  <si>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</si>
  <si>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</si>
  <si>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</si>
  <si>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</si>
  <si>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</si>
  <si>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</si>
  <si>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</si>
  <si>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</si>
  <si>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</si>
  <si>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</si>
  <si>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</si>
  <si>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</si>
  <si>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</si>
  <si>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</si>
  <si>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</si>
  <si>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</si>
  <si>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</si>
  <si>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</si>
  <si>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</si>
  <si>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</si>
  <si>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</si>
  <si>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</si>
  <si>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</si>
  <si>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</si>
  <si>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</si>
  <si>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</si>
  <si>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</si>
  <si>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</si>
  <si>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</si>
  <si>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</si>
  <si>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</si>
  <si>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</si>
  <si>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</si>
  <si>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</si>
  <si>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</si>
  <si>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</si>
  <si>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</si>
  <si>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</si>
  <si>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</si>
  <si>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</si>
  <si>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</si>
  <si>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</si>
  <si>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</si>
  <si>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</si>
  <si>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</si>
  <si>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</si>
  <si>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</si>
  <si>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</si>
  <si>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</si>
  <si>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</si>
  <si>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</si>
  <si>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</si>
  <si>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</si>
  <si>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</si>
  <si>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</si>
  <si>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</si>
  <si>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</si>
  <si>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</si>
  <si>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</si>
  <si>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</si>
  <si>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</si>
  <si>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</si>
  <si>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</si>
  <si>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</si>
  <si>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</si>
  <si>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</si>
  <si>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</si>
  <si>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</si>
  <si>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</si>
  <si>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</si>
  <si>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</si>
  <si>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</si>
  <si>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</si>
  <si>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</si>
  <si>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</si>
  <si>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</si>
  <si>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</si>
  <si>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</si>
  <si>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</si>
  <si>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</si>
  <si>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</si>
  <si>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</si>
  <si>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</si>
  <si>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</si>
  <si>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</si>
  <si>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</si>
  <si>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</si>
  <si>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</si>
  <si>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</si>
  <si>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</si>
  <si>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</si>
  <si>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</si>
  <si>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</si>
  <si>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</si>
  <si>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</si>
  <si>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</si>
  <si>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</si>
  <si>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</si>
  <si>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</si>
  <si>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</si>
  <si>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</si>
  <si>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</si>
  <si>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</si>
  <si>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</si>
  <si>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</si>
  <si>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</si>
  <si>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</si>
  <si>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</si>
  <si>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</si>
  <si>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</si>
  <si>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</si>
  <si>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</si>
  <si>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</si>
  <si>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</si>
  <si>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</si>
  <si>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</si>
  <si>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</si>
  <si>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</si>
  <si>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</si>
  <si>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</si>
  <si>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</si>
  <si>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</si>
  <si>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</si>
  <si>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</si>
  <si>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</si>
  <si>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</si>
  <si>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</si>
  <si>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</si>
  <si>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</si>
  <si>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</si>
  <si>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</si>
  <si>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</si>
  <si>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</si>
  <si>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</si>
  <si>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</si>
  <si>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</si>
  <si>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</si>
  <si>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</si>
  <si>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</si>
  <si>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</si>
  <si>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</si>
  <si>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</si>
  <si>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</si>
  <si>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</si>
  <si>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</si>
  <si>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</si>
  <si>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</si>
  <si>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</si>
  <si>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</si>
  <si>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</si>
  <si>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</si>
  <si>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</si>
  <si>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</si>
  <si>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</si>
  <si>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</si>
  <si>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</si>
  <si>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</si>
  <si>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</si>
  <si>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</si>
  <si>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</si>
  <si>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</si>
  <si>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</si>
  <si>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</si>
  <si>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</si>
  <si>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</si>
  <si>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</si>
  <si>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</si>
  <si>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</si>
  <si>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</si>
  <si>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</si>
  <si>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</si>
  <si>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</si>
  <si>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</si>
  <si>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</si>
  <si>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</si>
  <si>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</si>
  <si>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</si>
  <si>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</si>
  <si>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</si>
  <si>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</si>
  <si>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</si>
  <si>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</si>
  <si>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</si>
  <si>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</si>
  <si>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</si>
  <si>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</si>
  <si>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</si>
  <si>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</si>
  <si>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</si>
  <si>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</si>
  <si>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</si>
  <si>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</si>
  <si>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</si>
  <si>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</si>
  <si>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</si>
  <si>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</si>
  <si>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</si>
  <si>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</si>
  <si>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</si>
  <si>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</si>
  <si>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</si>
  <si>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</si>
  <si>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</si>
  <si>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</si>
  <si>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</si>
  <si>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</si>
  <si>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</si>
  <si>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</si>
  <si>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</si>
  <si>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</si>
  <si>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</si>
  <si>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</si>
  <si>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</si>
  <si>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</si>
  <si>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</si>
  <si>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</si>
  <si>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</si>
  <si>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</si>
  <si>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</si>
  <si>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</si>
  <si>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</si>
  <si>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</si>
  <si>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</si>
  <si>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</si>
  <si>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</si>
  <si>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</si>
  <si>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</si>
  <si>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</si>
  <si>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</si>
  <si>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</si>
  <si>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</si>
  <si>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</si>
  <si>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</si>
  <si>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</si>
  <si>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</si>
  <si>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</si>
  <si>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</si>
  <si>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</si>
  <si>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</si>
  <si>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</si>
  <si>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</si>
  <si>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</si>
  <si>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</si>
  <si>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</si>
  <si>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</si>
  <si>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</si>
  <si>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</si>
  <si>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</si>
  <si>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</si>
  <si>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</si>
  <si>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</si>
  <si>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</si>
  <si>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</si>
  <si>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</si>
  <si>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</si>
  <si>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</si>
  <si>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</si>
  <si>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</si>
  <si>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</si>
  <si>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</si>
  <si>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</si>
  <si>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</si>
  <si>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</si>
  <si>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</si>
  <si>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</si>
  <si>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</si>
  <si>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</si>
  <si>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</si>
  <si>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</si>
  <si>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</si>
  <si>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</si>
  <si>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</si>
  <si>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</si>
  <si>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</si>
  <si>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</si>
  <si>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</si>
  <si>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</si>
  <si>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</si>
  <si>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</si>
  <si>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</si>
  <si>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</si>
  <si>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</si>
  <si>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</si>
  <si>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</si>
  <si>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</si>
  <si>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</si>
  <si>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</si>
  <si>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</si>
  <si>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</si>
  <si>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</si>
  <si>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</si>
  <si>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</si>
  <si>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</si>
  <si>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</si>
  <si>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</si>
  <si>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</si>
  <si>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</si>
  <si>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</si>
  <si>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</si>
  <si>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</si>
  <si>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</si>
  <si>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</si>
  <si>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</si>
  <si>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</si>
  <si>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</si>
  <si>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</si>
  <si>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</si>
  <si>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</si>
  <si>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</si>
  <si>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</si>
  <si>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</si>
  <si>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</si>
  <si>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</si>
  <si>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</si>
  <si>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</si>
  <si>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</si>
  <si>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</si>
  <si>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</si>
  <si>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</si>
  <si>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</si>
  <si>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</si>
  <si>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</si>
  <si>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</si>
  <si>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</si>
  <si>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</si>
  <si>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</si>
  <si>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</si>
  <si>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</si>
  <si>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</si>
  <si>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</si>
  <si>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</si>
  <si>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</si>
  <si>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</si>
  <si>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</si>
  <si>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</si>
  <si>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</si>
  <si>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</si>
  <si>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</si>
  <si>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</si>
  <si>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</si>
  <si>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</si>
  <si>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</si>
  <si>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</si>
  <si>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</si>
  <si>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</si>
  <si>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</si>
  <si>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</si>
  <si>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</si>
  <si>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</si>
  <si>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</si>
  <si>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</si>
  <si>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</si>
  <si>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</si>
  <si>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</si>
  <si>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</si>
  <si>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</si>
  <si>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</si>
  <si>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</si>
  <si>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</si>
  <si>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</si>
  <si>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</si>
  <si>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</si>
  <si>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</si>
  <si>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</si>
  <si>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</si>
  <si>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</si>
  <si>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</si>
  <si>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</si>
  <si>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</si>
  <si>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</si>
  <si>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</si>
  <si>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</si>
  <si>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</si>
  <si>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</si>
  <si>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</si>
  <si>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</si>
  <si>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</si>
  <si>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</si>
  <si>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</si>
  <si>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</si>
  <si>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</si>
  <si>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</si>
  <si>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</si>
  <si>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</si>
  <si>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</si>
  <si>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</si>
  <si>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</si>
  <si>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</si>
  <si>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</si>
  <si>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</si>
  <si>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</si>
  <si>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</si>
  <si>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</si>
  <si>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</si>
  <si>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</si>
  <si>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</si>
  <si>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</si>
  <si>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</si>
  <si>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</si>
  <si>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</si>
  <si>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</si>
  <si>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</si>
  <si>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</si>
  <si>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</si>
  <si>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</si>
  <si>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</si>
  <si>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</si>
  <si>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</si>
  <si>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</si>
  <si>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</si>
  <si>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</si>
  <si>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</si>
  <si>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</si>
  <si>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</si>
  <si>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</si>
  <si>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</si>
  <si>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</si>
  <si>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</si>
  <si>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</si>
  <si>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</si>
  <si>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</si>
  <si>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</si>
  <si>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</si>
  <si>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</si>
  <si>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</si>
  <si>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</si>
  <si>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</si>
  <si>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</si>
  <si>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</si>
  <si>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</si>
  <si>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</si>
  <si>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</si>
  <si>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</si>
  <si>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</si>
  <si>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</si>
  <si>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</si>
  <si>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</si>
  <si>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</si>
  <si>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</si>
  <si>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</si>
  <si>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</si>
  <si>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</si>
  <si>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</si>
  <si>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</si>
  <si>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</si>
  <si>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</si>
  <si>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</si>
  <si>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</si>
  <si>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</si>
  <si>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</si>
  <si>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</si>
  <si>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</si>
  <si>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</si>
  <si>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</si>
  <si>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</si>
  <si>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</si>
  <si>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</si>
  <si>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</si>
  <si>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</si>
  <si>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</si>
  <si>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</si>
  <si>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</si>
  <si>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</si>
  <si>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</si>
  <si>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</si>
  <si>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</si>
  <si>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</si>
  <si>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</si>
  <si>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</si>
  <si>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</si>
  <si>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</si>
  <si>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</si>
  <si>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</si>
  <si>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</si>
  <si>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</si>
  <si>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</si>
  <si>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</si>
  <si>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</si>
  <si>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</si>
  <si>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</si>
  <si>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</si>
  <si>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</si>
  <si>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</si>
  <si>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</si>
  <si>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</si>
  <si>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</si>
  <si>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</si>
  <si>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</si>
  <si>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</si>
  <si>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</si>
  <si>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</si>
  <si>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</si>
  <si>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</si>
  <si>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</si>
  <si>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</si>
  <si>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</si>
  <si>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</si>
  <si>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</si>
  <si>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</si>
  <si>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</si>
  <si>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</si>
  <si>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</si>
  <si>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</si>
  <si>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</si>
  <si>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</si>
  <si>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</si>
  <si>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</si>
  <si>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</si>
  <si>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</si>
  <si>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</si>
  <si>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</si>
  <si>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</si>
  <si>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</si>
  <si>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</si>
  <si>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</si>
  <si>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</si>
  <si>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</si>
  <si>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</si>
  <si>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</si>
  <si>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</si>
  <si>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</si>
  <si>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</si>
  <si>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</si>
  <si>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</si>
  <si>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</si>
  <si>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</si>
  <si>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</si>
  <si>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</si>
  <si>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</si>
  <si>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</si>
  <si>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</si>
  <si>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</si>
  <si>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</si>
  <si>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</si>
  <si>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</si>
  <si>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</si>
  <si>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</si>
  <si>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</si>
  <si>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</si>
  <si>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</si>
  <si>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</si>
  <si>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</si>
  <si>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</si>
  <si>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</si>
  <si>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</si>
  <si>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</si>
  <si>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</si>
  <si>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</si>
  <si>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</si>
  <si>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</si>
  <si>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</si>
  <si>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</si>
  <si>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</si>
  <si>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</si>
  <si>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</si>
  <si>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</si>
  <si>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</si>
  <si>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</si>
  <si>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</si>
  <si>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</si>
  <si>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</si>
  <si>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</si>
  <si>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</si>
  <si>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</si>
  <si>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</si>
  <si>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</si>
  <si>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</si>
  <si>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</si>
  <si>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</si>
  <si>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</si>
  <si>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</si>
  <si>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</si>
  <si>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</si>
  <si>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</si>
  <si>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</si>
  <si>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</si>
  <si>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</si>
  <si>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</si>
  <si>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</si>
  <si>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</si>
  <si>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</si>
  <si>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</si>
  <si>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</si>
  <si>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</si>
  <si>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</si>
  <si>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</si>
  <si>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</si>
  <si>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</si>
  <si>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</si>
  <si>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</si>
  <si>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</si>
  <si>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</si>
  <si>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</si>
  <si>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</si>
  <si>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</si>
  <si>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</si>
  <si>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</si>
  <si>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</si>
  <si>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</si>
  <si>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</si>
  <si>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</si>
  <si>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</si>
  <si>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</si>
  <si>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</si>
  <si>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</si>
  <si>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</si>
  <si>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</si>
  <si>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</si>
  <si>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</si>
  <si>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</si>
  <si>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</si>
  <si>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</si>
  <si>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</si>
  <si>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</si>
  <si>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</si>
  <si>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</si>
  <si>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</si>
  <si>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</si>
  <si>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</si>
  <si>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</si>
  <si>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</si>
  <si>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</si>
  <si>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</si>
  <si>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</si>
  <si>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</si>
  <si>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</si>
  <si>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</si>
  <si>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</si>
  <si>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</si>
  <si>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</si>
  <si>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</si>
  <si>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</si>
  <si>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</si>
  <si>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</si>
  <si>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</si>
  <si>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</si>
  <si>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</si>
  <si>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</si>
  <si>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</si>
  <si>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</si>
  <si>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</si>
  <si>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</si>
  <si>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</si>
  <si>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</si>
  <si>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</si>
  <si>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</si>
  <si>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</si>
  <si>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</si>
  <si>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</si>
  <si>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</si>
  <si>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</si>
  <si>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</si>
  <si>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</si>
  <si>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</si>
  <si>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</si>
  <si>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</si>
  <si>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</si>
  <si>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</si>
  <si>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</si>
  <si>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</si>
  <si>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</si>
  <si>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</si>
  <si>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</si>
  <si>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</si>
  <si>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</si>
  <si>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</si>
  <si>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</si>
  <si>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</si>
  <si>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</si>
  <si>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</si>
  <si>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</si>
  <si>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</si>
  <si>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</si>
  <si>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</si>
  <si>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</si>
  <si>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</si>
  <si>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</si>
  <si>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</si>
  <si>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</si>
  <si>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</si>
  <si>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</si>
  <si>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</si>
  <si>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</si>
  <si>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</si>
  <si>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</si>
  <si>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</si>
  <si>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</si>
  <si>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</si>
  <si>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</si>
  <si>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</si>
  <si>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</si>
  <si>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</si>
  <si>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</si>
  <si>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</si>
  <si>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</si>
  <si>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</si>
  <si>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</si>
  <si>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</si>
  <si>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</si>
  <si>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</si>
  <si>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</si>
  <si>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</si>
  <si>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</si>
  <si>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</si>
  <si>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</si>
  <si>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</si>
  <si>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</si>
  <si>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</si>
  <si>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</si>
  <si>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</si>
  <si>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</si>
  <si>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</si>
  <si>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</si>
  <si>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</si>
  <si>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</si>
  <si>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</si>
  <si>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</si>
  <si>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</si>
  <si>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</si>
  <si>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</si>
  <si>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</si>
  <si>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</si>
  <si>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</si>
  <si>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</si>
  <si>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</si>
  <si>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</si>
  <si>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</si>
  <si>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</si>
  <si>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</si>
  <si>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</si>
  <si>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</si>
  <si>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</si>
  <si>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</si>
  <si>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</si>
  <si>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</si>
  <si>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</si>
  <si>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</si>
  <si>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</si>
  <si>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</si>
  <si>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</si>
  <si>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</si>
  <si>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</si>
  <si>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</si>
  <si>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</si>
  <si>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</si>
  <si>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</si>
  <si>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</si>
  <si>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</si>
  <si>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</si>
  <si>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</si>
  <si>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</si>
  <si>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</si>
  <si>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</si>
  <si>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</si>
  <si>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</si>
  <si>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</si>
  <si>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</si>
  <si>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</si>
  <si>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</si>
  <si>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</si>
  <si>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</si>
  <si>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</si>
  <si>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</si>
  <si>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</si>
  <si>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</si>
  <si>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</si>
  <si>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</si>
  <si>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</si>
  <si>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</si>
  <si>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</si>
  <si>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</si>
  <si>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</si>
  <si>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</si>
  <si>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</si>
  <si>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</si>
  <si>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</si>
  <si>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</si>
  <si>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</si>
  <si>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</si>
  <si>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</si>
  <si>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</si>
  <si>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</si>
  <si>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</si>
  <si>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</si>
  <si>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</si>
  <si>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</si>
  <si>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</si>
  <si>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</si>
  <si>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</si>
  <si>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</si>
  <si>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</si>
  <si>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</si>
  <si>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</si>
  <si>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</si>
  <si>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</si>
  <si>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</si>
  <si>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</si>
  <si>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</si>
  <si>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</si>
  <si>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</si>
  <si>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</si>
  <si>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</si>
  <si>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</si>
  <si>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</si>
  <si>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</si>
  <si>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</si>
  <si>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</si>
  <si>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</si>
  <si>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</si>
  <si>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</si>
  <si>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</si>
  <si>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</si>
  <si>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</si>
  <si>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</si>
  <si>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</si>
  <si>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</si>
  <si>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</si>
  <si>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</si>
  <si>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</si>
  <si>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</si>
  <si>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</si>
  <si>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</si>
  <si>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</si>
  <si>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</si>
  <si>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</si>
  <si>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</si>
  <si>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</si>
  <si>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</si>
  <si>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</si>
  <si>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</si>
  <si>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</si>
  <si>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</si>
  <si>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</si>
  <si>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</si>
  <si>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</si>
  <si>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</si>
  <si>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</si>
  <si>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</si>
  <si>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</si>
  <si>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</si>
  <si>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</si>
  <si>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</si>
  <si>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</si>
  <si>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</si>
  <si>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</si>
  <si>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</si>
  <si>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</si>
  <si>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</si>
  <si>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</si>
  <si>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</si>
  <si>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</si>
  <si>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</si>
  <si>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</si>
  <si>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</si>
  <si>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</si>
  <si>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</si>
  <si>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</si>
  <si>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</si>
  <si>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</si>
  <si>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</si>
  <si>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</si>
  <si>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</si>
  <si>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</si>
  <si>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</si>
  <si>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</si>
  <si>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</si>
  <si>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</si>
  <si>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</si>
  <si>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</si>
  <si>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</si>
  <si>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</si>
  <si>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</si>
  <si>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</si>
  <si>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</si>
  <si>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</si>
  <si>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</si>
  <si>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</si>
  <si>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</si>
  <si>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</si>
  <si>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</si>
  <si>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</si>
  <si>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</si>
  <si>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</si>
  <si>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</si>
  <si>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</si>
  <si>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</si>
  <si>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</si>
  <si>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</si>
  <si>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</si>
  <si>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</si>
  <si>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</si>
  <si>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</si>
  <si>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</si>
  <si>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</si>
  <si>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</si>
  <si>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</si>
  <si>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</si>
  <si>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</si>
  <si>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</si>
  <si>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</si>
  <si>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</si>
  <si>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</si>
  <si>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</si>
  <si>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</si>
  <si>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</si>
  <si>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</si>
  <si>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</si>
  <si>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</si>
  <si>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</si>
  <si>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</si>
  <si>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</si>
  <si>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</si>
  <si>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</si>
  <si>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</si>
  <si>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</si>
  <si>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</si>
  <si>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</si>
  <si>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</si>
  <si>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</si>
  <si>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</si>
  <si>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</si>
  <si>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</si>
  <si>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</si>
  <si>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</si>
  <si>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</si>
  <si>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</si>
  <si>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</si>
  <si>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</si>
  <si>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</si>
  <si>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</si>
  <si>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</si>
  <si>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</si>
  <si>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</si>
  <si>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</si>
  <si>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</si>
  <si>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</si>
  <si>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</si>
  <si>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</si>
  <si>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</si>
  <si>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</si>
  <si>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</si>
  <si>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</si>
  <si>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</si>
  <si>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</si>
  <si>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</si>
  <si>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</si>
  <si>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</si>
  <si>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</si>
  <si>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</si>
  <si>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</si>
  <si>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</si>
  <si>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</si>
  <si>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</si>
  <si>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</si>
  <si>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</si>
  <si>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</si>
  <si>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</si>
  <si>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</si>
  <si>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</si>
  <si>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</si>
  <si>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</si>
  <si>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</si>
  <si>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</si>
  <si>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</si>
  <si>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</si>
  <si>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</si>
  <si>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</si>
  <si>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</si>
  <si>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</si>
  <si>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</si>
  <si>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</si>
  <si>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</si>
  <si>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</si>
  <si>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</si>
  <si>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</si>
  <si>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</si>
  <si>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</si>
  <si>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</si>
  <si>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</si>
  <si>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</si>
  <si>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</si>
  <si>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</si>
  <si>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</si>
  <si>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</si>
  <si>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</si>
  <si>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</si>
  <si>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</si>
  <si>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</si>
  <si>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</si>
  <si>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</si>
  <si>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</si>
  <si>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</si>
  <si>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</si>
  <si>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</si>
  <si>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</si>
  <si>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</si>
  <si>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</si>
  <si>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</si>
  <si>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</si>
  <si>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</si>
  <si>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</si>
  <si>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</si>
  <si>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</si>
  <si>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</si>
  <si>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</si>
  <si>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</si>
  <si>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</si>
  <si>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</si>
  <si>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</si>
  <si>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</si>
  <si>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</si>
  <si>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</si>
  <si>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</si>
  <si>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</si>
  <si>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</si>
  <si>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</si>
  <si>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</si>
  <si>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</si>
  <si>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</si>
  <si>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</si>
  <si>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</si>
  <si>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</si>
  <si>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</si>
  <si>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</si>
  <si>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</si>
  <si>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</si>
  <si>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</si>
  <si>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</si>
  <si>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</si>
  <si>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</si>
  <si>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</si>
  <si>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</si>
  <si>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</si>
  <si>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</si>
  <si>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</si>
  <si>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</si>
  <si>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</si>
  <si>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</si>
  <si>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</si>
  <si>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</si>
  <si>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</si>
  <si>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</si>
  <si>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</si>
  <si>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</si>
  <si>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</si>
  <si>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</si>
  <si>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</si>
  <si>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</si>
  <si>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</si>
  <si>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</si>
  <si>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</si>
  <si>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</si>
  <si>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</si>
  <si>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</si>
  <si>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</si>
  <si>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</si>
  <si>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</si>
  <si>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</si>
  <si>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</si>
  <si>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</si>
  <si>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</si>
  <si>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</si>
  <si>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</si>
  <si>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</si>
  <si>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</si>
  <si>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</si>
  <si>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</si>
  <si>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</si>
  <si>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</si>
  <si>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</si>
  <si>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</si>
  <si>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</si>
  <si>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</si>
  <si>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</si>
  <si>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</si>
  <si>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</si>
  <si>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</si>
  <si>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</si>
  <si>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</si>
  <si>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</si>
  <si>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</si>
  <si>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</si>
  <si>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</si>
  <si>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</si>
  <si>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</si>
  <si>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</si>
  <si>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</si>
  <si>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</si>
  <si>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</si>
  <si>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</si>
  <si>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</si>
  <si>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</si>
  <si>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</si>
  <si>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</si>
  <si>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</si>
  <si>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</si>
  <si>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</si>
  <si>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</si>
  <si>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</si>
  <si>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</si>
  <si>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</si>
  <si>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</si>
  <si>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</si>
  <si>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</si>
  <si>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</si>
  <si>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</si>
  <si>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</si>
  <si>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</si>
  <si>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</si>
  <si>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</si>
  <si>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</si>
  <si>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</si>
  <si>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</si>
  <si>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</si>
  <si>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</si>
  <si>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</si>
  <si>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</si>
  <si>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</si>
  <si>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</si>
  <si>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</si>
  <si>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</si>
  <si>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</si>
  <si>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</si>
  <si>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</si>
  <si>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</si>
  <si>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</si>
  <si>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</si>
  <si>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</si>
  <si>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</si>
  <si>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</si>
  <si>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</si>
  <si>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</si>
  <si>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</si>
  <si>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</si>
  <si>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</si>
  <si>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</si>
  <si>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</si>
  <si>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</si>
  <si>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</si>
  <si>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</si>
  <si>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</si>
  <si>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</si>
  <si>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</si>
  <si>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</si>
  <si>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</si>
  <si>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</si>
  <si>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</si>
  <si>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</si>
  <si>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</si>
  <si>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</si>
  <si>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</si>
  <si>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</si>
  <si>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</si>
  <si>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</si>
  <si>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</si>
  <si>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</si>
  <si>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</si>
  <si>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</si>
  <si>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</si>
  <si>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</si>
  <si>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</si>
  <si>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</si>
  <si>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</si>
  <si>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</si>
  <si>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</si>
  <si>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</si>
  <si>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</si>
  <si>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</si>
  <si>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</si>
  <si>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</si>
  <si>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</si>
  <si>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</si>
  <si>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</si>
  <si>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</si>
  <si>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</si>
  <si>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</si>
  <si>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</si>
  <si>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</si>
  <si>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</si>
  <si>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</si>
  <si>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</si>
  <si>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</si>
  <si>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</si>
  <si>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</si>
  <si>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</si>
  <si>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</si>
  <si>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</si>
  <si>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</si>
  <si>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</si>
  <si>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</si>
  <si>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</si>
  <si>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</si>
  <si>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</si>
  <si>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</si>
  <si>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</si>
  <si>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</si>
  <si>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</si>
  <si>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</si>
  <si>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</si>
  <si>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</si>
  <si>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</si>
  <si>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</si>
  <si>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</si>
  <si>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</si>
  <si>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</si>
  <si>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</si>
  <si>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</si>
  <si>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</si>
  <si>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</si>
  <si>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</si>
  <si>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</si>
  <si>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</si>
  <si>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</si>
  <si>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</si>
  <si>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</si>
  <si>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</si>
  <si>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</si>
  <si>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</si>
  <si>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</si>
  <si>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</si>
  <si>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</si>
  <si>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</si>
  <si>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</si>
  <si>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</si>
  <si>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</si>
  <si>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</si>
  <si>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</si>
  <si>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</si>
  <si>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</si>
  <si>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</si>
  <si>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</si>
  <si>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</si>
  <si>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</si>
  <si>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</si>
  <si>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</si>
  <si>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</si>
  <si>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</si>
  <si>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</si>
  <si>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</si>
  <si>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</si>
  <si>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</si>
  <si>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</si>
  <si>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</si>
  <si>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</si>
  <si>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</si>
  <si>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</si>
  <si>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</si>
  <si>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</si>
  <si>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</si>
  <si>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</si>
  <si>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</si>
  <si>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</si>
  <si>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</si>
  <si>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</si>
  <si>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</si>
  <si>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</si>
  <si>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</si>
  <si>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</si>
  <si>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</si>
  <si>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</si>
  <si>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</si>
  <si>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</si>
  <si>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</si>
  <si>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</si>
  <si>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</si>
  <si>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</si>
  <si>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</si>
  <si>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</si>
  <si>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</si>
  <si>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</si>
  <si>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</si>
  <si>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</si>
  <si>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</si>
  <si>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</si>
  <si>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</si>
  <si>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</si>
  <si>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</si>
  <si>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</si>
  <si>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</si>
  <si>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</si>
  <si>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</si>
  <si>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</si>
  <si>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</si>
  <si>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</si>
  <si>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</si>
  <si>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</si>
  <si>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</si>
  <si>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</si>
  <si>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</si>
  <si>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</si>
  <si>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</si>
  <si>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</si>
  <si>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</si>
  <si>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</si>
  <si>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</si>
  <si>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</si>
  <si>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</si>
  <si>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</si>
  <si>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</si>
  <si>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</si>
  <si>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</si>
  <si>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</si>
  <si>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</si>
  <si>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</si>
  <si>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</si>
  <si>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</si>
  <si>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</si>
  <si>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</si>
  <si>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</si>
  <si>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</si>
  <si>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</si>
  <si>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</si>
  <si>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</si>
  <si>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</si>
  <si>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</si>
  <si>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</si>
  <si>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</si>
  <si>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</si>
  <si>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</si>
  <si>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</si>
  <si>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</si>
  <si>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</si>
  <si>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</si>
  <si>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</si>
  <si>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</si>
  <si>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</si>
  <si>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</si>
  <si>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</si>
  <si>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</si>
  <si>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</si>
  <si>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</si>
  <si>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</si>
  <si>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</si>
  <si>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</si>
  <si>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</si>
  <si>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</si>
  <si>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</si>
  <si>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</si>
  <si>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</si>
  <si>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</si>
  <si>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</si>
  <si>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</si>
  <si>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</si>
  <si>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</si>
  <si>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</si>
  <si>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</si>
  <si>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</si>
  <si>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</si>
  <si>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</si>
  <si>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</si>
  <si>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</si>
  <si>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</si>
  <si>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</si>
  <si>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</si>
  <si>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</si>
  <si>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</si>
  <si>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</si>
  <si>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</si>
  <si>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</si>
  <si>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</si>
  <si>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</si>
  <si>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</si>
  <si>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</si>
  <si>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</si>
  <si>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</si>
  <si>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</si>
  <si>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</si>
  <si>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</si>
  <si>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</si>
  <si>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</si>
  <si>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</si>
  <si>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</si>
  <si>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</si>
  <si>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</si>
  <si>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</si>
  <si>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</si>
  <si>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</si>
  <si>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</si>
  <si>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</si>
  <si>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</si>
  <si>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</si>
  <si>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</si>
  <si>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</si>
  <si>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</si>
  <si>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</si>
  <si>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</si>
  <si>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</si>
  <si>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</si>
  <si>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</si>
  <si>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</si>
  <si>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</si>
  <si>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</si>
  <si>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</si>
  <si>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</si>
  <si>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</si>
  <si>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</si>
  <si>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</si>
  <si>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</si>
  <si>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</si>
  <si>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</si>
  <si>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</si>
  <si>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</si>
  <si>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</si>
  <si>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</si>
  <si>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</si>
  <si>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</si>
  <si>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</si>
  <si>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</si>
  <si>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</si>
  <si>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</si>
  <si>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</si>
  <si>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</si>
  <si>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</si>
  <si>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</si>
  <si>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</si>
  <si>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</si>
  <si>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</si>
  <si>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</si>
  <si>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</si>
  <si>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</si>
  <si>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</si>
  <si>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</si>
  <si>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</si>
  <si>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</si>
  <si>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</si>
  <si>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</si>
  <si>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</si>
  <si>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</si>
  <si>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</si>
  <si>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</si>
  <si>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</si>
  <si>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</si>
  <si>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</si>
  <si>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</si>
  <si>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</si>
  <si>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</si>
  <si>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</si>
  <si>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</si>
  <si>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</si>
  <si>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</si>
  <si>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</si>
  <si>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</si>
  <si>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</si>
  <si>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</si>
  <si>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</si>
  <si>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</si>
  <si>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</si>
  <si>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</si>
  <si>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</si>
  <si>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</si>
  <si>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</si>
  <si>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</si>
  <si>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</si>
  <si>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</si>
  <si>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</si>
  <si>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</si>
  <si>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</si>
  <si>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</si>
  <si>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</si>
  <si>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</si>
  <si>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</si>
  <si>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</si>
  <si>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</si>
  <si>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</si>
  <si>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</si>
  <si>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</si>
  <si>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</si>
  <si>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</si>
  <si>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</si>
  <si>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</si>
  <si>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</si>
  <si>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</si>
  <si>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</si>
  <si>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</si>
  <si>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</si>
  <si>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</si>
  <si>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</si>
  <si>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</si>
  <si>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</si>
  <si>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</si>
  <si>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</si>
  <si>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</si>
  <si>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</si>
  <si>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</si>
  <si>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</si>
  <si>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</si>
  <si>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</si>
  <si>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</si>
  <si>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</si>
  <si>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</si>
  <si>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</si>
  <si>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</si>
  <si>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</si>
  <si>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</si>
  <si>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</si>
  <si>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</si>
  <si>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</si>
  <si>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</si>
  <si>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</si>
  <si>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</si>
  <si>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</si>
  <si>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</si>
  <si>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</si>
  <si>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</si>
  <si>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</si>
  <si>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</si>
  <si>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</si>
  <si>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</si>
  <si>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</si>
  <si>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</si>
  <si>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</si>
  <si>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</si>
  <si>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</si>
  <si>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</si>
  <si>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</si>
  <si>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</si>
  <si>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</si>
  <si>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</si>
  <si>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</si>
  <si>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</si>
  <si>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</si>
  <si>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</si>
  <si>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</si>
  <si>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</si>
  <si>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</si>
  <si>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</si>
  <si>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</si>
  <si>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</si>
  <si>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</si>
  <si>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</si>
  <si>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</si>
  <si>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</si>
  <si>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</si>
  <si>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</si>
  <si>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</si>
  <si>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</si>
  <si>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</si>
  <si>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</si>
  <si>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</si>
  <si>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</si>
  <si>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</si>
  <si>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</si>
  <si>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</si>
  <si>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</si>
  <si>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</si>
  <si>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</si>
  <si>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</si>
  <si>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</si>
  <si>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</si>
  <si>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</si>
  <si>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</si>
  <si>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</si>
  <si>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</si>
  <si>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</si>
  <si>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</si>
  <si>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</si>
  <si>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</si>
  <si>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</si>
  <si>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</si>
  <si>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</si>
  <si>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</si>
  <si>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</si>
  <si>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</si>
  <si>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</si>
  <si>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</si>
  <si>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</si>
  <si>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</si>
  <si>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</si>
  <si>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</si>
  <si>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</si>
  <si>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</si>
  <si>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</si>
  <si>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</si>
  <si>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</si>
  <si>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</si>
  <si>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</si>
  <si>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</si>
  <si>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</si>
  <si>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</si>
  <si>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</si>
  <si>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</si>
  <si>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</si>
  <si>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</si>
  <si>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</si>
  <si>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</si>
  <si>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</si>
  <si>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</si>
  <si>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</si>
  <si>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</si>
  <si>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</si>
  <si>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</si>
  <si>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</si>
  <si>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</si>
  <si>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</si>
  <si>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</si>
  <si>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</si>
  <si>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</si>
  <si>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</si>
  <si>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</si>
  <si>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</si>
  <si>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</si>
  <si>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</si>
  <si>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</si>
  <si>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</si>
  <si>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</si>
  <si>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</si>
  <si>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</si>
  <si>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</si>
  <si>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</si>
  <si>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</si>
  <si>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</si>
  <si>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</si>
  <si>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</si>
  <si>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</si>
  <si>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</si>
  <si>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</si>
  <si>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</si>
  <si>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</si>
  <si>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</si>
  <si>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</si>
  <si>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</si>
  <si>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</si>
  <si>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</si>
  <si>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</si>
  <si>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</si>
  <si>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</si>
  <si>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</si>
  <si>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</si>
  <si>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</si>
  <si>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</si>
  <si>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</si>
  <si>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</si>
  <si>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</si>
  <si>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</si>
  <si>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</si>
  <si>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</si>
  <si>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</si>
  <si>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</si>
  <si>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</si>
  <si>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</si>
  <si>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</si>
  <si>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</si>
  <si>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</si>
  <si>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</si>
  <si>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</si>
  <si>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</si>
  <si>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</si>
  <si>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</si>
  <si>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</si>
  <si>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</si>
  <si>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</si>
  <si>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</si>
  <si>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</si>
  <si>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</si>
  <si>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</si>
  <si>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</si>
  <si>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</si>
  <si>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</si>
  <si>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</si>
  <si>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</si>
  <si>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</si>
  <si>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</si>
  <si>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</si>
  <si>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</si>
  <si>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</si>
  <si>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</si>
  <si>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</si>
  <si>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</si>
  <si>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</si>
  <si>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</si>
  <si>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</si>
  <si>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</si>
  <si>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</si>
  <si>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</si>
  <si>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</si>
  <si>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</si>
  <si>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</si>
  <si>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</si>
  <si>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</si>
  <si>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</si>
  <si>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</si>
  <si>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</si>
  <si>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</si>
  <si>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</si>
  <si>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</si>
  <si>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</si>
  <si>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</si>
  <si>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</si>
  <si>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</si>
  <si>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</si>
  <si>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</si>
  <si>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</si>
  <si>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</si>
  <si>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</si>
  <si>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</si>
  <si>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</si>
  <si>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</si>
  <si>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</si>
  <si>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</si>
  <si>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</si>
  <si>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</si>
  <si>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</si>
  <si>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</si>
  <si>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</si>
  <si>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</si>
  <si>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</si>
  <si>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</si>
  <si>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</si>
  <si>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</si>
  <si>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</si>
  <si>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</si>
  <si>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</si>
  <si>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</si>
  <si>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</si>
  <si>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</si>
  <si>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</si>
  <si>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</si>
  <si>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</si>
  <si>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</si>
  <si>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</si>
  <si>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</si>
  <si>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</si>
  <si>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</si>
  <si>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</si>
  <si>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</si>
  <si>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</si>
  <si>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</si>
  <si>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</si>
  <si>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</si>
  <si>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</si>
  <si>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</si>
  <si>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</si>
  <si>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</si>
  <si>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</si>
  <si>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</si>
  <si>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</si>
  <si>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</si>
  <si>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</si>
  <si>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</si>
  <si>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</si>
  <si>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</si>
  <si>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</si>
  <si>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</si>
  <si>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</si>
  <si>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</si>
  <si>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</si>
  <si>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</si>
  <si>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</si>
  <si>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</si>
  <si>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</si>
  <si>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</si>
  <si>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</si>
  <si>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</si>
  <si>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</si>
  <si>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</si>
  <si>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</si>
  <si>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</si>
  <si>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</si>
  <si>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</si>
  <si>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</si>
  <si>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</si>
  <si>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</si>
  <si>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</si>
  <si>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</si>
  <si>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</si>
  <si>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</si>
  <si>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</si>
  <si>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</si>
  <si>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</si>
  <si>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</si>
  <si>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</si>
  <si>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</si>
  <si>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</si>
  <si>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</si>
  <si>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</si>
  <si>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</si>
  <si>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</si>
  <si>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</si>
  <si>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</si>
  <si>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</si>
  <si>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</si>
  <si>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</si>
  <si>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</si>
  <si>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</si>
  <si>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</si>
  <si>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</si>
  <si>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</si>
  <si>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</si>
  <si>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</si>
  <si>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</si>
  <si>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</si>
  <si>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</si>
  <si>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</si>
  <si>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</si>
  <si>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</si>
  <si>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</si>
  <si>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</si>
  <si>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</si>
  <si>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</si>
  <si>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</si>
  <si>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</si>
  <si>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</si>
  <si>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</si>
  <si>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</si>
  <si>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</si>
  <si>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</si>
  <si>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</si>
  <si>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</si>
  <si>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</si>
  <si>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</si>
  <si>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</si>
  <si>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</si>
  <si>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</si>
  <si>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</si>
  <si>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</si>
  <si>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</si>
  <si>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</si>
  <si>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</si>
  <si>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</si>
  <si>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</si>
  <si>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</si>
  <si>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</si>
  <si>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</si>
  <si>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</si>
  <si>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</si>
  <si>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</si>
  <si>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</si>
  <si>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</si>
  <si>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</si>
  <si>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</si>
  <si>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</si>
  <si>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</si>
  <si>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</si>
  <si>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</si>
  <si>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</si>
  <si>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</si>
  <si>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</si>
  <si>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</si>
  <si>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</si>
  <si>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</si>
  <si>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</si>
  <si>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</si>
  <si>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</si>
  <si>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</si>
  <si>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</si>
  <si>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</si>
  <si>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</si>
  <si>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</si>
  <si>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</si>
  <si>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</si>
  <si>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</si>
  <si>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</si>
  <si>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</si>
  <si>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</si>
  <si>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</si>
  <si>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</si>
  <si>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</si>
  <si>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</si>
  <si>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</si>
  <si>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</si>
  <si>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</si>
  <si>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</si>
  <si>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</si>
  <si>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</si>
  <si>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</si>
  <si>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</si>
  <si>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</si>
  <si>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</si>
  <si>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</si>
  <si>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</si>
  <si>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</si>
  <si>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</si>
  <si>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</si>
  <si>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</si>
  <si>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</si>
  <si>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</si>
  <si>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</si>
  <si>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</si>
  <si>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</si>
  <si>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</si>
  <si>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</si>
  <si>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</si>
  <si>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</si>
  <si>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</si>
  <si>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</si>
  <si>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</si>
  <si>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</si>
  <si>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</si>
  <si>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</si>
  <si>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</si>
  <si>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</si>
  <si>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</si>
  <si>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</si>
  <si>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</si>
  <si>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</si>
  <si>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</si>
  <si>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</si>
  <si>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</si>
  <si>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</si>
  <si>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</si>
  <si>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</si>
  <si>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</si>
  <si>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</si>
  <si>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</si>
  <si>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</si>
  <si>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</si>
  <si>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</si>
  <si>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</si>
  <si>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</si>
  <si>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</si>
  <si>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</si>
  <si>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</si>
  <si>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</si>
  <si>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</si>
  <si>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</si>
  <si>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</si>
  <si>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</si>
  <si>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</si>
  <si>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</si>
  <si>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</si>
  <si>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</si>
  <si>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</si>
  <si>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</si>
  <si>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</si>
  <si>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</si>
  <si>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</si>
  <si>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</si>
  <si>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</si>
  <si>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</si>
  <si>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</si>
  <si>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</si>
  <si>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</si>
  <si>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</si>
  <si>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</si>
  <si>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</si>
  <si>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</si>
  <si>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</si>
  <si>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</si>
  <si>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</si>
  <si>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</si>
  <si>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</si>
  <si>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</si>
  <si>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</si>
  <si>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</si>
  <si>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</si>
  <si>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</si>
  <si>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</si>
  <si>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</si>
  <si>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</si>
  <si>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</si>
  <si>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</si>
  <si>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</si>
  <si>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</si>
  <si>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</si>
  <si>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</si>
  <si>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</si>
  <si>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</si>
  <si>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</si>
  <si>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</si>
  <si>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</si>
  <si>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</si>
  <si>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</si>
  <si>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</si>
  <si>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</si>
  <si>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</si>
  <si>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</si>
  <si>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</si>
  <si>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</si>
  <si>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</si>
  <si>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</si>
  <si>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</si>
  <si>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</si>
  <si>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</si>
  <si>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</si>
  <si>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</si>
  <si>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</si>
  <si>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</si>
  <si>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</si>
  <si>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</si>
  <si>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</si>
  <si>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</si>
  <si>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</si>
  <si>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</si>
  <si>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</si>
  <si>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</si>
  <si>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</si>
  <si>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</si>
  <si>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</si>
  <si>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</si>
  <si>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</si>
  <si>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</si>
  <si>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</si>
  <si>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</si>
  <si>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</si>
  <si>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</si>
  <si>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</si>
  <si>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</si>
  <si>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</si>
  <si>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</si>
  <si>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</si>
  <si>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</si>
  <si>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</si>
  <si>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</si>
  <si>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</si>
  <si>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</si>
  <si>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</si>
  <si>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</si>
  <si>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</si>
  <si>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</si>
  <si>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</si>
  <si>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</si>
  <si>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</si>
  <si>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</si>
  <si>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</si>
  <si>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</si>
  <si>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</si>
  <si>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</si>
  <si>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</si>
  <si>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</si>
  <si>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</si>
  <si>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</si>
  <si>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</si>
  <si>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</si>
  <si>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</si>
  <si>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</si>
  <si>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</si>
  <si>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</si>
  <si>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</si>
  <si>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</si>
  <si>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</si>
  <si>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</si>
  <si>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</si>
  <si>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</si>
  <si>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</si>
  <si>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</si>
  <si>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</si>
  <si>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</si>
  <si>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</si>
  <si>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</si>
  <si>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</si>
  <si>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</si>
  <si>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</si>
  <si>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</si>
  <si>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</si>
  <si>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</si>
  <si>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</si>
  <si>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</si>
  <si>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</si>
  <si>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</si>
  <si>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</si>
  <si>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</si>
  <si>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</si>
  <si>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</si>
  <si>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</si>
  <si>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</si>
  <si>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</si>
  <si>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</si>
  <si>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</si>
  <si>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</si>
  <si>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</si>
  <si>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</si>
  <si>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</si>
  <si>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</si>
  <si>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</si>
  <si>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</si>
  <si>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</si>
  <si>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</si>
  <si>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</si>
  <si>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</si>
  <si>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</si>
  <si>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</si>
  <si>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</si>
  <si>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</si>
  <si>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</si>
  <si>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</si>
  <si>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</si>
  <si>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</si>
  <si>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</si>
  <si>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</si>
  <si>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</si>
  <si>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</si>
  <si>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</si>
  <si>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</si>
  <si>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</si>
  <si>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</si>
  <si>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</si>
  <si>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</si>
  <si>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</si>
  <si>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</si>
  <si>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</si>
  <si>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</si>
  <si>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</si>
  <si>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</si>
  <si>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</si>
  <si>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</si>
  <si>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</si>
  <si>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</si>
  <si>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</si>
  <si>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</si>
  <si>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</si>
  <si>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</si>
  <si>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</si>
  <si>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</si>
  <si>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</si>
  <si>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</si>
  <si>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</si>
  <si>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</si>
  <si>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</si>
  <si>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</si>
  <si>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</si>
  <si>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</si>
  <si>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</si>
  <si>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</si>
  <si>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</si>
  <si>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</si>
  <si>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</si>
  <si>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</si>
  <si>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</si>
  <si>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</si>
  <si>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</si>
  <si>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</si>
  <si>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</si>
  <si>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</si>
  <si>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</si>
  <si>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</si>
  <si>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</si>
  <si>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</si>
  <si>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</si>
  <si>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</si>
  <si>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</si>
  <si>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</si>
  <si>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</si>
  <si>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</si>
  <si>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</si>
  <si>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</si>
  <si>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</si>
  <si>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</si>
  <si>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</si>
  <si>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</si>
  <si>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</si>
  <si>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</si>
  <si>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</si>
  <si>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</si>
  <si>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</si>
  <si>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</si>
  <si>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</si>
  <si>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</si>
  <si>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</si>
  <si>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</si>
  <si>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</si>
  <si>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</si>
  <si>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</si>
  <si>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</si>
  <si>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</si>
  <si>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</si>
  <si>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</si>
  <si>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</si>
  <si>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</si>
  <si>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</si>
  <si>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</si>
  <si>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</si>
  <si>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</si>
  <si>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</si>
  <si>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</si>
  <si>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</si>
  <si>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</si>
  <si>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</si>
  <si>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</si>
  <si>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</si>
  <si>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</si>
  <si>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</si>
  <si>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</si>
  <si>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</si>
  <si>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</si>
  <si>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</si>
  <si>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</si>
  <si>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</si>
  <si>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</si>
  <si>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</si>
  <si>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</si>
  <si>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</si>
  <si>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</si>
  <si>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</si>
  <si>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</si>
  <si>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</si>
  <si>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</si>
  <si>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</si>
  <si>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</si>
  <si>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</si>
  <si>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</si>
  <si>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</si>
  <si>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</si>
  <si>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</si>
  <si>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</si>
  <si>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</si>
  <si>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</si>
  <si>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</si>
  <si>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</si>
  <si>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</si>
  <si>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</si>
  <si>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</si>
  <si>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</si>
  <si>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</si>
  <si>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</si>
  <si>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</si>
  <si>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</si>
  <si>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</si>
  <si>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</si>
  <si>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</si>
  <si>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</si>
  <si>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</si>
  <si>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</si>
  <si>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</si>
  <si>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</si>
  <si>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</si>
  <si>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</si>
  <si>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</si>
  <si>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</si>
  <si>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</si>
  <si>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</si>
  <si>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</si>
  <si>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</si>
  <si>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</si>
  <si>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</si>
  <si>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</si>
  <si>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</si>
  <si>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</si>
  <si>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</si>
  <si>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</si>
  <si>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</si>
  <si>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</si>
  <si>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</si>
  <si>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</si>
  <si>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</si>
  <si>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</si>
  <si>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</si>
  <si>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</si>
  <si>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</si>
  <si>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</si>
  <si>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</si>
  <si>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</si>
  <si>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</si>
  <si>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</si>
  <si>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</si>
  <si>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</si>
  <si>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</si>
  <si>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</si>
  <si>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</si>
  <si>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</si>
  <si>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</si>
  <si>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</si>
  <si>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</si>
  <si>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</si>
  <si>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</si>
  <si>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</si>
  <si>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</si>
  <si>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</si>
  <si>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</si>
  <si>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</si>
  <si>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</si>
  <si>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</si>
  <si>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</si>
  <si>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</si>
  <si>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</si>
  <si>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</si>
  <si>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</si>
  <si>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</si>
  <si>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</si>
  <si>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</si>
  <si>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</si>
  <si>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</si>
  <si>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</si>
  <si>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</si>
  <si>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</si>
  <si>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</si>
  <si>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</si>
  <si>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</si>
  <si>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</si>
  <si>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</si>
  <si>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</si>
  <si>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</si>
  <si>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</si>
  <si>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</si>
  <si>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</si>
  <si>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</si>
  <si>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</si>
  <si>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</si>
  <si>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</si>
  <si>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</si>
  <si>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</si>
  <si>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</si>
  <si>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</si>
  <si>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</si>
  <si>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</si>
  <si>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</si>
  <si>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</si>
  <si>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</si>
  <si>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</si>
  <si>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</si>
  <si>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</si>
  <si>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</si>
  <si>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</si>
  <si>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</si>
  <si>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</si>
  <si>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</si>
  <si>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</si>
  <si>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</si>
  <si>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</si>
  <si>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</si>
  <si>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</si>
  <si>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</si>
  <si>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</si>
  <si>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</si>
  <si>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</si>
  <si>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</si>
  <si>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</si>
  <si>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</si>
  <si>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</si>
  <si>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</si>
  <si>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</si>
  <si>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</si>
  <si>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</si>
  <si>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</si>
  <si>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</si>
  <si>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</si>
  <si>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</si>
  <si>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</si>
  <si>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</si>
  <si>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</si>
  <si>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</si>
  <si>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</si>
  <si>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</si>
  <si>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</si>
  <si>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</si>
  <si>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</si>
  <si>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</si>
  <si>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</si>
  <si>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</si>
  <si>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</si>
  <si>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</si>
  <si>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</si>
  <si>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</si>
  <si>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</si>
  <si>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</si>
  <si>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</si>
  <si>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</si>
  <si>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</si>
  <si>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</si>
  <si>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</si>
  <si>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</si>
  <si>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</si>
  <si>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</si>
  <si>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</si>
  <si>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</si>
  <si>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</si>
  <si>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</si>
  <si>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</si>
  <si>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</si>
  <si>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</si>
  <si>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</si>
  <si>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</si>
  <si>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</si>
  <si>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</si>
  <si>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</si>
  <si>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</si>
  <si>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</si>
  <si>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</si>
  <si>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</si>
  <si>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</si>
  <si>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</si>
  <si>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</si>
  <si>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</si>
  <si>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</si>
  <si>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</si>
  <si>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</si>
  <si>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</si>
  <si>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</si>
  <si>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</si>
  <si>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</si>
  <si>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</si>
  <si>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</si>
  <si>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</si>
  <si>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</si>
  <si>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</si>
  <si>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</si>
  <si>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</si>
  <si>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</si>
  <si>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</si>
  <si>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</si>
  <si>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</si>
  <si>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</si>
  <si>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</si>
  <si>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</si>
  <si>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</si>
  <si>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</si>
  <si>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</si>
  <si>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</si>
  <si>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</si>
  <si>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</si>
  <si>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</si>
  <si>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</si>
  <si>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</si>
  <si>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</si>
  <si>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</si>
  <si>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</si>
  <si>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</si>
  <si>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</si>
  <si>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</si>
  <si>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</si>
  <si>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</si>
  <si>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</si>
  <si>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</si>
  <si>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</si>
  <si>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</si>
  <si>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</si>
  <si>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</si>
  <si>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</si>
  <si>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</si>
  <si>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</si>
  <si>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</si>
  <si>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</si>
  <si>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</si>
  <si>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</si>
  <si>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</si>
  <si>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</si>
  <si>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</si>
  <si>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</si>
  <si>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</si>
  <si>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</si>
  <si>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</si>
  <si>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</si>
  <si>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</si>
  <si>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</si>
  <si>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</si>
  <si>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</si>
  <si>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</si>
  <si>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</si>
  <si>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</si>
  <si>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</si>
  <si>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</si>
  <si>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</si>
  <si>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</si>
  <si>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</si>
  <si>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</si>
  <si>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</si>
  <si>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</si>
  <si>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</si>
  <si>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</si>
  <si>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</si>
  <si>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</si>
  <si>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</si>
  <si>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</si>
  <si>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</si>
  <si>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</si>
  <si>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</si>
  <si>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</si>
  <si>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</si>
  <si>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</si>
  <si>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</si>
  <si>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</si>
  <si>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</si>
  <si>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</si>
  <si>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</si>
  <si>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</si>
  <si>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</si>
  <si>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</si>
  <si>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</si>
  <si>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</si>
  <si>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</si>
  <si>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</si>
  <si>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</si>
  <si>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</si>
  <si>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</si>
  <si>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</si>
  <si>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</si>
  <si>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</si>
  <si>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</si>
  <si>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</si>
  <si>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</si>
  <si>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</si>
  <si>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</si>
  <si>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</si>
  <si>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</si>
  <si>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</si>
  <si>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</si>
  <si>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</si>
  <si>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</si>
  <si>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</si>
  <si>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</si>
  <si>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</si>
  <si>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</si>
  <si>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</si>
  <si>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</si>
  <si>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</si>
  <si>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</si>
  <si>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</si>
  <si>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</si>
  <si>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</si>
  <si>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</si>
  <si>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</si>
  <si>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</si>
  <si>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</si>
  <si>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</si>
  <si>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</si>
  <si>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</si>
  <si>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</si>
  <si>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</si>
  <si>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</si>
  <si>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</si>
  <si>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</si>
  <si>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</si>
  <si>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</si>
  <si>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</si>
  <si>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</si>
  <si>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</si>
  <si>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</si>
  <si>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</si>
  <si>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</si>
  <si>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</si>
  <si>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</si>
  <si>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</si>
  <si>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</si>
  <si>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</si>
  <si>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</si>
  <si>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</si>
  <si>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</si>
  <si>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</si>
  <si>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</si>
  <si>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</si>
  <si>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</si>
  <si>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</si>
  <si>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</si>
  <si>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</si>
  <si>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</si>
  <si>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</si>
  <si>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</si>
  <si>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</si>
  <si>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</si>
  <si>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</si>
  <si>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</si>
  <si>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</si>
  <si>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</si>
  <si>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</si>
  <si>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</si>
  <si>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</si>
  <si>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</si>
  <si>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</si>
  <si>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</si>
  <si>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</si>
  <si>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</si>
  <si>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</si>
  <si>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</si>
  <si>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</si>
  <si>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</si>
  <si>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</si>
  <si>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</si>
  <si>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</si>
  <si>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</si>
  <si>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</si>
  <si>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</si>
  <si>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</si>
  <si>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</si>
  <si>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</si>
  <si>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</si>
  <si>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</si>
  <si>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</si>
  <si>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</si>
  <si>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</si>
  <si>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</si>
  <si>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</si>
  <si>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</si>
  <si>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</si>
  <si>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</si>
  <si>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</si>
  <si>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</si>
  <si>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</si>
  <si>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</si>
  <si>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</si>
  <si>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</si>
  <si>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</si>
  <si>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</si>
  <si>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</si>
  <si>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</si>
  <si>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</si>
  <si>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</si>
  <si>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</si>
  <si>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</si>
  <si>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</si>
  <si>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</si>
  <si>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</si>
  <si>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</si>
  <si>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</si>
  <si>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</si>
  <si>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</si>
  <si>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</si>
  <si>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</si>
  <si>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</si>
  <si>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</si>
  <si>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</si>
  <si>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</si>
  <si>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</si>
  <si>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</si>
  <si>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</si>
  <si>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</si>
  <si>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</si>
  <si>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</si>
  <si>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</si>
  <si>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</si>
  <si>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</si>
  <si>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</si>
  <si>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</si>
  <si>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</si>
  <si>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</si>
  <si>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</si>
  <si>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</si>
  <si>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</si>
  <si>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</si>
  <si>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</si>
  <si>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</si>
  <si>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</si>
  <si>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</si>
  <si>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</si>
  <si>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</si>
  <si>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</si>
  <si>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</si>
  <si>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</si>
  <si>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</si>
  <si>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</si>
  <si>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</si>
  <si>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</si>
  <si>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</si>
  <si>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</si>
  <si>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</si>
  <si>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</si>
  <si>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</si>
  <si>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</si>
  <si>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</si>
  <si>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</si>
  <si>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</si>
  <si>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</si>
  <si>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</si>
  <si>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</si>
  <si>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</si>
  <si>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</si>
  <si>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</si>
  <si>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</si>
  <si>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</si>
  <si>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</si>
  <si>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</si>
  <si>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</si>
  <si>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</si>
  <si>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</si>
  <si>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</si>
  <si>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</si>
  <si>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</si>
  <si>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</si>
  <si>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</si>
  <si>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</si>
  <si>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</si>
  <si>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</si>
  <si>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</si>
  <si>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</si>
  <si>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</si>
  <si>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</si>
  <si>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</si>
  <si>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</si>
  <si>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</si>
  <si>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</si>
  <si>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</si>
  <si>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</si>
  <si>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</si>
  <si>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</si>
  <si>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</si>
  <si>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</si>
  <si>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</si>
  <si>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</si>
  <si>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</si>
  <si>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</si>
  <si>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</si>
  <si>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</si>
  <si>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</si>
  <si>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</si>
  <si>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</si>
  <si>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</si>
  <si>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</si>
  <si>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</si>
  <si>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</si>
  <si>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</si>
  <si>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</si>
  <si>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</si>
  <si>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</si>
  <si>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</si>
  <si>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</si>
  <si>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</si>
  <si>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</si>
  <si>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</si>
  <si>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</si>
  <si>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</si>
  <si>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</si>
  <si>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</si>
  <si>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</si>
  <si>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</si>
  <si>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</si>
  <si>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</si>
  <si>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</si>
  <si>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</si>
  <si>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</si>
  <si>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</si>
  <si>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</si>
  <si>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</si>
  <si>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</si>
  <si>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</si>
  <si>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</si>
  <si>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</si>
  <si>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</si>
  <si>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</si>
  <si>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</si>
  <si>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</si>
  <si>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</si>
  <si>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</si>
  <si>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</si>
  <si>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</si>
  <si>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</si>
  <si>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</si>
  <si>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</si>
  <si>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</si>
  <si>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</si>
  <si>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</si>
  <si>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</si>
  <si>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</si>
  <si>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</si>
  <si>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</si>
  <si>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</si>
  <si>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</si>
  <si>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</si>
  <si>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</si>
  <si>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</si>
  <si>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</si>
  <si>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</si>
  <si>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</si>
  <si>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</si>
  <si>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</si>
  <si>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</si>
  <si>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</si>
  <si>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</si>
  <si>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</si>
  <si>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</si>
  <si>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</si>
  <si>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</si>
  <si>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</si>
  <si>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</si>
  <si>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</si>
  <si>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</si>
  <si>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</si>
  <si>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</si>
  <si>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</si>
  <si>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</si>
  <si>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</si>
  <si>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</si>
  <si>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</si>
  <si>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</si>
  <si>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</si>
  <si>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</si>
  <si>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</si>
  <si>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</si>
  <si>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</si>
  <si>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</si>
  <si>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</si>
  <si>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</si>
  <si>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</si>
  <si>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</si>
  <si>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</si>
  <si>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</si>
  <si>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</si>
  <si>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</si>
  <si>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</si>
  <si>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</si>
  <si>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</si>
  <si>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</si>
  <si>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</si>
  <si>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</si>
  <si>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</si>
  <si>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</si>
  <si>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</si>
  <si>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</si>
  <si>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</si>
  <si>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</si>
  <si>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</si>
  <si>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</si>
  <si>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</si>
  <si>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</si>
  <si>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</si>
  <si>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</si>
  <si>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</si>
  <si>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</si>
  <si>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</si>
  <si>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</si>
  <si>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</si>
  <si>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</si>
  <si>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</si>
  <si>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</si>
  <si>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</si>
  <si>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</si>
  <si>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</si>
  <si>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</si>
  <si>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</si>
  <si>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</si>
  <si>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</si>
  <si>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</si>
  <si>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</si>
  <si>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</si>
  <si>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</si>
  <si>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</si>
  <si>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</si>
  <si>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</si>
  <si>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</si>
  <si>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</si>
  <si>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</si>
  <si>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</si>
  <si>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</si>
  <si>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</si>
  <si>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</si>
  <si>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</si>
  <si>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</si>
  <si>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</si>
  <si>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</si>
  <si>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</si>
  <si>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</si>
  <si>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</si>
  <si>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</si>
  <si>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</si>
  <si>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</si>
  <si>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</si>
  <si>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</si>
  <si>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</si>
  <si>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</si>
  <si>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</si>
  <si>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</si>
  <si>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</si>
  <si>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</si>
  <si>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</si>
  <si>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</si>
  <si>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</si>
  <si>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</si>
  <si>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</si>
  <si>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</si>
  <si>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</si>
  <si>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</si>
  <si>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</si>
  <si>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</si>
  <si>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</si>
  <si>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</si>
  <si>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</si>
  <si>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</si>
  <si>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</si>
  <si>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</si>
  <si>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</si>
  <si>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</si>
  <si>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</si>
  <si>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</si>
  <si>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</si>
  <si>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</si>
  <si>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</si>
  <si>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</si>
  <si>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</si>
  <si>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</si>
  <si>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</si>
  <si>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</si>
  <si>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</si>
  <si>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</si>
  <si>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</si>
  <si>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</si>
  <si>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</si>
  <si>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</si>
  <si>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</si>
  <si>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</si>
  <si>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</si>
  <si>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</si>
  <si>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</si>
  <si>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</si>
  <si>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</si>
  <si>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</si>
  <si>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</si>
  <si>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</si>
  <si>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</si>
  <si>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</si>
  <si>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</si>
  <si>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</si>
  <si>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</si>
  <si>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</si>
  <si>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</si>
  <si>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</si>
  <si>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</si>
  <si>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</si>
  <si>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</si>
  <si>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</si>
  <si>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</si>
  <si>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</si>
  <si>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</si>
  <si>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</si>
  <si>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</si>
  <si>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</si>
  <si>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</si>
  <si>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</si>
  <si>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</si>
  <si>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</si>
  <si>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</si>
  <si>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</si>
  <si>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</si>
  <si>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</si>
  <si>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</si>
  <si>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</si>
  <si>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</si>
  <si>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</si>
  <si>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</si>
  <si>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</si>
  <si>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</si>
  <si>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</si>
  <si>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</si>
  <si>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</si>
  <si>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</si>
  <si>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</si>
  <si>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</si>
  <si>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</si>
  <si>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</si>
  <si>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</si>
  <si>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</si>
  <si>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</si>
  <si>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</si>
  <si>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</si>
  <si>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</si>
  <si>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</si>
  <si>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</si>
  <si>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</si>
  <si>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</si>
  <si>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</si>
  <si>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</si>
  <si>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</si>
  <si>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</si>
  <si>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</si>
  <si>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</si>
  <si>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</si>
  <si>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</si>
  <si>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</si>
  <si>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</si>
  <si>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</si>
  <si>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</si>
  <si>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</si>
  <si>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</si>
  <si>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</si>
  <si>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</si>
  <si>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</si>
  <si>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</si>
  <si>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</si>
  <si>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</si>
  <si>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</si>
  <si>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</si>
  <si>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</si>
  <si>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</si>
  <si>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</si>
  <si>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</si>
  <si>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</si>
  <si>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</si>
  <si>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</si>
  <si>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</si>
  <si>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</si>
  <si>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</si>
  <si>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</si>
  <si>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</si>
  <si>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</si>
  <si>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</si>
  <si>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</si>
  <si>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</si>
  <si>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</si>
  <si>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</si>
  <si>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</si>
  <si>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</si>
  <si>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</si>
  <si>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</si>
  <si>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</si>
  <si>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</si>
  <si>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</si>
  <si>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</si>
  <si>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</si>
  <si>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</si>
  <si>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</si>
  <si>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</si>
  <si>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</si>
  <si>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</si>
  <si>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</si>
  <si>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</si>
  <si>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</si>
  <si>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</si>
  <si>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</si>
  <si>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</si>
  <si>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</si>
  <si>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</si>
  <si>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</si>
  <si>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</si>
  <si>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</si>
  <si>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</si>
  <si>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</si>
  <si>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</si>
  <si>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</si>
  <si>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</si>
  <si>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</si>
  <si>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</si>
  <si>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</si>
  <si>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</si>
  <si>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</si>
  <si>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</si>
  <si>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</si>
  <si>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</si>
  <si>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</si>
  <si>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</si>
  <si>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</si>
  <si>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</si>
  <si>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</si>
  <si>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</si>
  <si>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</si>
  <si>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</si>
  <si>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</si>
  <si>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</si>
  <si>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</si>
  <si>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</si>
  <si>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</si>
  <si>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</si>
  <si>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</si>
  <si>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</si>
  <si>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</si>
  <si>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</si>
  <si>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</si>
  <si>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</si>
  <si>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</si>
  <si>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</si>
  <si>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</si>
  <si>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</si>
  <si>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</si>
  <si>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</si>
  <si>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</si>
  <si>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</si>
  <si>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</si>
  <si>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</si>
  <si>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</si>
  <si>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</si>
  <si>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</si>
  <si>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</si>
  <si>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</si>
  <si>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</si>
  <si>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</si>
  <si>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</si>
  <si>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</si>
  <si>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</si>
  <si>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</si>
  <si>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</si>
  <si>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</si>
  <si>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</si>
  <si>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</si>
  <si>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</si>
  <si>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</si>
  <si>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</si>
  <si>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</si>
  <si>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</si>
  <si>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</si>
  <si>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</si>
  <si>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</si>
  <si>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</si>
  <si>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</si>
  <si>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</si>
  <si>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</si>
  <si>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</si>
  <si>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</si>
  <si>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</si>
  <si>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</si>
  <si>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</si>
  <si>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</si>
  <si>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</si>
  <si>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</si>
  <si>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</si>
  <si>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</si>
  <si>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</si>
  <si>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</si>
  <si>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</si>
  <si>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</si>
  <si>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</si>
  <si>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</si>
  <si>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</si>
  <si>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</si>
  <si>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</si>
  <si>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</si>
  <si>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</si>
  <si>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</si>
  <si>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</si>
  <si>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</si>
  <si>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</si>
  <si>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</si>
  <si>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</si>
  <si>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</si>
  <si>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</si>
  <si>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</si>
  <si>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</si>
  <si>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</si>
  <si>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</si>
  <si>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</si>
  <si>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</si>
  <si>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</si>
  <si>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</si>
  <si>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</si>
  <si>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</si>
  <si>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</si>
  <si>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</si>
  <si>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</si>
  <si>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</si>
  <si>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</si>
  <si>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</si>
  <si>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</si>
  <si>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</si>
  <si>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</si>
  <si>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</si>
  <si>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</si>
  <si>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</si>
  <si>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</si>
  <si>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</si>
  <si>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</si>
  <si>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</si>
  <si>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</si>
  <si>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</si>
  <si>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</si>
  <si>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</si>
  <si>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</si>
  <si>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</si>
  <si>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</si>
  <si>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</si>
  <si>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</si>
  <si>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</si>
  <si>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</si>
  <si>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</si>
  <si>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</si>
  <si>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</si>
  <si>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</si>
  <si>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</si>
  <si>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</si>
  <si>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</si>
  <si>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</si>
  <si>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</si>
  <si>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</si>
  <si>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</si>
  <si>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</si>
  <si>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</si>
  <si>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</si>
  <si>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</si>
  <si>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</si>
  <si>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</si>
  <si>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</si>
  <si>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</si>
  <si>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</si>
  <si>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</si>
  <si>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</si>
  <si>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</si>
  <si>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</si>
  <si>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</si>
  <si>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</si>
  <si>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</si>
  <si>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</si>
  <si>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</si>
  <si>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</si>
  <si>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</si>
  <si>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</si>
  <si>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</si>
  <si>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</si>
  <si>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</si>
  <si>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</si>
  <si>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</si>
  <si>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</si>
  <si>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</si>
  <si>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</si>
  <si>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</si>
  <si>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</si>
  <si>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</si>
  <si>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</si>
  <si>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</si>
  <si>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</si>
  <si>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</si>
  <si>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</si>
  <si>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</si>
  <si>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</si>
  <si>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</si>
  <si>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</si>
  <si>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</si>
  <si>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</si>
  <si>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</si>
  <si>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</si>
  <si>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</si>
  <si>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</si>
  <si>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</si>
  <si>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</si>
  <si>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</si>
  <si>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</si>
  <si>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</si>
  <si>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</si>
  <si>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</si>
  <si>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</si>
  <si>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</si>
  <si>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</si>
  <si>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</si>
  <si>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</si>
  <si>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</si>
  <si>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</si>
  <si>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</si>
  <si>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</si>
  <si>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</si>
  <si>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</si>
  <si>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</si>
  <si>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</si>
  <si>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</si>
  <si>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</si>
  <si>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</si>
  <si>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</si>
  <si>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</si>
  <si>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</si>
  <si>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</si>
  <si>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</si>
  <si>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</si>
  <si>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</si>
  <si>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</si>
  <si>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</si>
  <si>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</si>
  <si>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</si>
  <si>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</si>
  <si>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</si>
  <si>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</si>
  <si>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</si>
  <si>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</si>
  <si>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</si>
  <si>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</si>
  <si>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</si>
  <si>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</si>
  <si>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</si>
  <si>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</si>
  <si>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</si>
  <si>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</si>
  <si>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</si>
  <si>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</si>
  <si>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</si>
  <si>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</si>
  <si>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</si>
  <si>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</si>
  <si>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</si>
  <si>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</si>
  <si>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</si>
  <si>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</si>
  <si>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</si>
  <si>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</si>
  <si>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</si>
  <si>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</si>
  <si>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</si>
  <si>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</si>
  <si>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</si>
  <si>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</si>
  <si>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</si>
  <si>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</si>
  <si>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</si>
  <si>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</si>
  <si>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</si>
  <si>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</si>
  <si>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</si>
  <si>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</si>
  <si>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</si>
  <si>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</si>
  <si>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</si>
  <si>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</si>
  <si>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</si>
  <si>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</si>
  <si>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</si>
  <si>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</si>
  <si>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</si>
  <si>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</si>
  <si>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</si>
  <si>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</si>
  <si>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</si>
  <si>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</si>
  <si>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</si>
  <si>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</si>
  <si>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</si>
  <si>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</si>
  <si>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</si>
  <si>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</si>
  <si>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</si>
  <si>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</si>
  <si>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</si>
  <si>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</si>
  <si>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</si>
  <si>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</si>
  <si>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</si>
  <si>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</si>
  <si>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</si>
  <si>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</si>
  <si>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</si>
  <si>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</si>
  <si>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</si>
  <si>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</si>
  <si>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</si>
  <si>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</si>
  <si>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</si>
  <si>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</si>
  <si>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</si>
  <si>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</si>
  <si>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</si>
  <si>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</si>
  <si>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</si>
  <si>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</si>
  <si>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</si>
  <si>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</si>
  <si>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</si>
  <si>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</si>
  <si>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</si>
  <si>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</si>
  <si>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</si>
  <si>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</si>
  <si>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</si>
  <si>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</si>
  <si>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</si>
  <si>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</si>
  <si>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</si>
  <si>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</si>
  <si>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</si>
  <si>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</si>
  <si>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</si>
  <si>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</si>
  <si>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</si>
  <si>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</si>
  <si>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</si>
  <si>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</si>
  <si>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</si>
  <si>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</si>
  <si>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</si>
  <si>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</si>
  <si>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</si>
  <si>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</si>
  <si>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</si>
  <si>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</si>
  <si>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</si>
  <si>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</si>
  <si>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</si>
  <si>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</si>
  <si>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</si>
  <si>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</si>
  <si>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</si>
  <si>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</si>
  <si>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</si>
  <si>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</si>
  <si>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</si>
  <si>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</si>
  <si>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</si>
  <si>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</si>
  <si>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</si>
  <si>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</si>
  <si>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</si>
  <si>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</si>
  <si>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</si>
  <si>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</si>
  <si>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</si>
  <si>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</si>
  <si>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</si>
  <si>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</si>
  <si>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</si>
  <si>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</si>
  <si>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</si>
  <si>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</si>
  <si>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</si>
  <si>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</si>
  <si>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</si>
  <si>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</si>
  <si>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</si>
  <si>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</si>
  <si>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</si>
  <si>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</si>
  <si>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</si>
  <si>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</si>
  <si>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</si>
  <si>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</si>
  <si>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</si>
  <si>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</si>
  <si>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</si>
  <si>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</si>
  <si>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</si>
  <si>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</si>
  <si>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</si>
  <si>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</si>
  <si>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</si>
  <si>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</si>
  <si>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</si>
  <si>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</si>
  <si>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</si>
  <si>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</si>
  <si>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</si>
  <si>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</si>
  <si>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</si>
  <si>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</si>
  <si>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</si>
  <si>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</si>
  <si>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</si>
  <si>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</si>
  <si>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</si>
  <si>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</si>
  <si>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</si>
  <si>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</si>
  <si>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</si>
  <si>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</si>
  <si>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</si>
  <si>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</si>
  <si>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</si>
  <si>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</si>
  <si>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</si>
  <si>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</si>
  <si>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</si>
  <si>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</si>
  <si>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</si>
  <si>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</si>
  <si>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</si>
  <si>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</si>
  <si>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</si>
  <si>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</si>
  <si>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</si>
  <si>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</si>
  <si>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</si>
  <si>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</si>
  <si>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</si>
  <si>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</si>
  <si>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</si>
  <si>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</si>
  <si>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</si>
  <si>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</si>
  <si>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</si>
  <si>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</si>
  <si>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</si>
  <si>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</si>
  <si>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</si>
  <si>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</si>
  <si>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</si>
  <si>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</si>
  <si>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</si>
  <si>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</si>
  <si>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</si>
  <si>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</si>
  <si>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</si>
  <si>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</si>
  <si>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</si>
  <si>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</si>
  <si>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</si>
  <si>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</si>
  <si>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</si>
  <si>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</si>
  <si>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</si>
  <si>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</si>
  <si>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</si>
  <si>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</si>
  <si>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</si>
  <si>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</si>
  <si>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</si>
  <si>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</si>
  <si>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</si>
  <si>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</si>
  <si>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</si>
  <si>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</si>
  <si>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</si>
  <si>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</si>
  <si>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</si>
  <si>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</si>
  <si>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</si>
  <si>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</si>
  <si>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</si>
  <si>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</si>
  <si>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</si>
  <si>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</si>
  <si>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</si>
  <si>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</si>
  <si>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</si>
  <si>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</si>
  <si>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</si>
  <si>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</si>
  <si>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</si>
  <si>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</si>
  <si>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</si>
  <si>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</si>
  <si>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</si>
  <si>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</si>
  <si>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</si>
  <si>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</si>
  <si>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</si>
  <si>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</si>
  <si>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</si>
  <si>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</si>
  <si>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</si>
  <si>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</si>
  <si>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</si>
  <si>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</si>
  <si>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</si>
  <si>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</si>
  <si>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</si>
  <si>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</si>
  <si>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</si>
  <si>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</si>
  <si>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</si>
  <si>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</si>
  <si>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</si>
  <si>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</si>
  <si>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</si>
  <si>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</si>
  <si>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</si>
  <si>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</si>
  <si>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</si>
  <si>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</si>
  <si>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</si>
  <si>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</si>
  <si>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</si>
  <si>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</si>
  <si>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</si>
  <si>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</si>
  <si>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</si>
  <si>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</si>
  <si>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</si>
  <si>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</si>
  <si>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</si>
  <si>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</si>
  <si>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</si>
  <si>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</si>
  <si>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</si>
  <si>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</si>
  <si>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</si>
  <si>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</si>
  <si>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</si>
  <si>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</si>
  <si>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</si>
  <si>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</si>
  <si>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</si>
  <si>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</si>
  <si>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</si>
  <si>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</si>
  <si>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</si>
  <si>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</si>
  <si>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</si>
  <si>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</si>
  <si>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</si>
  <si>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</si>
  <si>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</si>
  <si>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</si>
  <si>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</si>
  <si>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</si>
  <si>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</si>
  <si>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</si>
  <si>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</si>
  <si>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</si>
  <si>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</si>
  <si>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</si>
  <si>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</si>
  <si>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</si>
  <si>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</si>
  <si>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</si>
  <si>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</si>
  <si>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</si>
  <si>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</si>
  <si>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</si>
  <si>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</si>
  <si>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</si>
  <si>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</si>
  <si>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</si>
  <si>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</si>
  <si>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</si>
  <si>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</si>
  <si>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</si>
  <si>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</si>
  <si>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</si>
  <si>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</si>
  <si>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</si>
  <si>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</si>
  <si>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</si>
  <si>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</si>
  <si>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</si>
  <si>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</si>
  <si>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</si>
  <si>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</si>
  <si>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</si>
  <si>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</si>
  <si>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</si>
  <si>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</si>
  <si>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</si>
  <si>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</si>
  <si>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</si>
  <si>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</si>
  <si>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</si>
  <si>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</si>
  <si>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</si>
  <si>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</si>
  <si>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</si>
  <si>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</si>
  <si>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</si>
  <si>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</si>
  <si>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</si>
  <si>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</si>
  <si>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</si>
  <si>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</si>
  <si>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</si>
  <si>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</si>
  <si>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</si>
  <si>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</si>
  <si>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</si>
  <si>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</si>
  <si>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</si>
  <si>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</si>
  <si>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</si>
  <si>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</si>
  <si>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</si>
  <si>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</si>
  <si>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</si>
  <si>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</si>
  <si>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</si>
  <si>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</si>
  <si>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</si>
  <si>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</si>
  <si>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</si>
  <si>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</si>
  <si>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</si>
  <si>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</si>
  <si>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</si>
  <si>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</si>
  <si>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</si>
  <si>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</si>
  <si>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</si>
  <si>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</si>
  <si>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</si>
  <si>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</si>
  <si>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</si>
  <si>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</si>
  <si>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</si>
  <si>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</si>
  <si>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</si>
  <si>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</si>
  <si>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</si>
  <si>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</si>
  <si>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</si>
  <si>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</si>
  <si>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</si>
  <si>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</si>
  <si>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</si>
  <si>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</si>
  <si>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</si>
  <si>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</si>
  <si>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</si>
  <si>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</si>
  <si>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</si>
  <si>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</si>
  <si>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</si>
  <si>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</si>
  <si>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</si>
  <si>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</si>
  <si>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</si>
  <si>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</si>
  <si>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</si>
  <si>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</si>
  <si>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</si>
  <si>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</si>
  <si>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</si>
  <si>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</si>
  <si>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</si>
  <si>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</si>
  <si>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</si>
  <si>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</si>
  <si>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</si>
  <si>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</si>
  <si>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</si>
  <si>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</si>
  <si>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</si>
  <si>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</si>
  <si>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</si>
  <si>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</si>
  <si>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</si>
  <si>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</si>
  <si>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</si>
  <si>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</si>
  <si>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</si>
  <si>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</si>
  <si>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</si>
  <si>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</si>
  <si>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</si>
  <si>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</si>
  <si>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</si>
  <si>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</si>
  <si>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</si>
  <si>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</si>
  <si>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</si>
  <si>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</si>
  <si>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</si>
  <si>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</si>
  <si>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</si>
  <si>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</si>
  <si>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</si>
  <si>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</si>
  <si>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</si>
  <si>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</si>
  <si>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</si>
  <si>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</si>
  <si>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</si>
  <si>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</si>
  <si>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</si>
  <si>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</si>
  <si>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</si>
  <si>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</si>
  <si>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</si>
  <si>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</si>
  <si>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</si>
  <si>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</si>
  <si>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</si>
  <si>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</si>
  <si>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</si>
  <si>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</si>
  <si>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</si>
  <si>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</si>
  <si>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</si>
  <si>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</si>
  <si>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</si>
  <si>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</si>
  <si>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</si>
  <si>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</si>
  <si>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</si>
  <si>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</si>
  <si>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</si>
  <si>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</si>
  <si>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</si>
  <si>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</si>
  <si>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</si>
  <si>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</si>
  <si>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</si>
  <si>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</si>
  <si>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</si>
  <si>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</si>
  <si>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</si>
  <si>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</si>
  <si>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</si>
  <si>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</si>
  <si>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</si>
  <si>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</si>
  <si>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</si>
  <si>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</si>
  <si>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</si>
  <si>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</si>
  <si>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</si>
  <si>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</si>
  <si>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</si>
  <si>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</si>
  <si>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</si>
  <si>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</si>
  <si>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</si>
  <si>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</si>
  <si>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</si>
  <si>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</si>
  <si>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</si>
  <si>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</si>
  <si>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</si>
  <si>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</si>
  <si>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</si>
  <si>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</si>
  <si>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</si>
  <si>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</si>
  <si>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</si>
  <si>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</si>
  <si>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</si>
  <si>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</si>
  <si>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</si>
  <si>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</si>
  <si>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</si>
  <si>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</si>
  <si>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</si>
  <si>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</si>
  <si>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</si>
  <si>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</si>
  <si>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</si>
  <si>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</si>
  <si>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</si>
  <si>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</si>
  <si>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</si>
  <si>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</si>
  <si>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</si>
  <si>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</si>
  <si>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</si>
  <si>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</si>
  <si>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</si>
  <si>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</si>
  <si>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</si>
  <si>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</si>
  <si>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</si>
  <si>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</si>
  <si>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</si>
  <si>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</si>
  <si>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</si>
  <si>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</si>
  <si>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</si>
  <si>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</si>
  <si>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</si>
  <si>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</si>
  <si>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</si>
  <si>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</si>
  <si>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</si>
  <si>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</si>
  <si>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</si>
  <si>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</si>
  <si>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</si>
  <si>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</si>
  <si>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</si>
  <si>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</si>
  <si>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</si>
  <si>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</si>
  <si>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</si>
  <si>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</si>
  <si>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</si>
  <si>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</si>
  <si>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</si>
  <si>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</si>
  <si>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</si>
  <si>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</si>
  <si>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</si>
  <si>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</si>
  <si>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</si>
  <si>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</si>
  <si>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</si>
  <si>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</si>
  <si>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</si>
  <si>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</si>
  <si>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</si>
  <si>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</si>
  <si>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</si>
  <si>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</si>
  <si>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</si>
  <si>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</si>
  <si>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</si>
  <si>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</si>
  <si>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</si>
  <si>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</si>
  <si>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</si>
  <si>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</si>
  <si>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</si>
  <si>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</si>
  <si>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</si>
  <si>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</si>
  <si>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</si>
  <si>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</si>
  <si>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</si>
  <si>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</si>
  <si>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</si>
  <si>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</si>
  <si>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</si>
  <si>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</si>
  <si>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</si>
  <si>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</si>
  <si>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</si>
  <si>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</si>
  <si>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</si>
  <si>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</si>
  <si>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</si>
  <si>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</si>
  <si>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</si>
  <si>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</si>
  <si>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</si>
  <si>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</si>
  <si>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</si>
  <si>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</si>
  <si>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</si>
  <si>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</si>
  <si>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</si>
  <si>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</si>
  <si>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</si>
  <si>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</si>
  <si>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</si>
  <si>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</si>
  <si>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</si>
  <si>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</si>
  <si>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</si>
  <si>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</si>
  <si>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</si>
  <si>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</si>
  <si>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</si>
  <si>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</si>
  <si>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</si>
  <si>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</si>
  <si>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</si>
  <si>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</si>
  <si>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</si>
  <si>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</si>
  <si>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</si>
  <si>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</si>
  <si>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</si>
  <si>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</si>
  <si>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</si>
  <si>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</si>
  <si>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</si>
  <si>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</si>
  <si>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</si>
  <si>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</si>
  <si>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</si>
  <si>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</si>
  <si>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</si>
  <si>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</si>
  <si>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</si>
  <si>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</si>
  <si>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</si>
  <si>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</si>
  <si>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</si>
  <si>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</si>
  <si>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</si>
  <si>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</si>
  <si>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</si>
  <si>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</si>
  <si>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</si>
  <si>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</si>
  <si>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</si>
  <si>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</si>
  <si>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</si>
  <si>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</si>
  <si>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</si>
  <si>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</si>
  <si>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</si>
  <si>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</si>
  <si>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</si>
  <si>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</si>
  <si>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</si>
  <si>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</si>
  <si>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</si>
  <si>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</si>
  <si>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</si>
  <si>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</si>
  <si>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</si>
  <si>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</si>
  <si>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</si>
  <si>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</si>
  <si>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</si>
  <si>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</si>
  <si>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</si>
  <si>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</si>
  <si>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</si>
  <si>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</si>
  <si>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</si>
  <si>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</si>
  <si>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</si>
  <si>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</si>
  <si>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</si>
  <si>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</si>
  <si>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</si>
  <si>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</si>
  <si>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</si>
  <si>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</si>
  <si>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</si>
  <si>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</si>
  <si>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</si>
  <si>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</si>
  <si>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</si>
  <si>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</si>
  <si>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</si>
  <si>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</si>
  <si>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</si>
  <si>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</si>
  <si>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</si>
  <si>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</si>
  <si>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</si>
  <si>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</si>
  <si>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</si>
  <si>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</si>
  <si>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</si>
  <si>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</si>
  <si>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</si>
  <si>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</si>
  <si>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</si>
  <si>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</si>
  <si>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</si>
  <si>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</si>
  <si>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</si>
  <si>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</si>
  <si>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</si>
  <si>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</si>
  <si>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</si>
  <si>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</si>
  <si>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</si>
  <si>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</si>
  <si>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</si>
  <si>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</si>
  <si>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</si>
  <si>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</si>
  <si>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</si>
  <si>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</si>
  <si>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</si>
  <si>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</si>
  <si>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</si>
  <si>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</si>
  <si>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</si>
  <si>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</si>
  <si>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</si>
  <si>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</si>
  <si>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</si>
  <si>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</si>
  <si>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</si>
  <si>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</si>
  <si>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</si>
  <si>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</si>
  <si>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</si>
  <si>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</si>
  <si>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</si>
  <si>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</si>
  <si>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</si>
  <si>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</si>
  <si>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</si>
  <si>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</si>
  <si>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</si>
  <si>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</si>
  <si>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</si>
  <si>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</si>
  <si>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</si>
  <si>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</si>
  <si>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</si>
  <si>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</si>
  <si>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</si>
  <si>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</si>
  <si>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</si>
  <si>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</si>
  <si>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</si>
  <si>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</si>
  <si>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</si>
  <si>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</si>
  <si>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</si>
  <si>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</si>
  <si>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</si>
  <si>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</si>
  <si>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</si>
  <si>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</si>
  <si>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</si>
  <si>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</si>
  <si>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</si>
  <si>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</si>
  <si>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</si>
  <si>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</si>
  <si>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</si>
  <si>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</si>
  <si>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</si>
  <si>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</si>
  <si>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</si>
  <si>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</si>
  <si>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</si>
  <si>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</si>
  <si>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</si>
  <si>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</si>
  <si>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</si>
  <si>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</si>
  <si>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</si>
  <si>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</si>
  <si>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</si>
  <si>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</si>
  <si>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</si>
  <si>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</si>
  <si>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</si>
  <si>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</si>
  <si>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</si>
  <si>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</si>
  <si>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</si>
  <si>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</si>
  <si>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</si>
  <si>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</si>
  <si>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</si>
  <si>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</si>
  <si>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</si>
  <si>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</si>
  <si>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</si>
  <si>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</si>
  <si>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</si>
  <si>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</si>
  <si>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</si>
  <si>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</si>
  <si>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</si>
  <si>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</si>
  <si>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</si>
  <si>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</si>
  <si>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</si>
  <si>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</si>
  <si>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</si>
  <si>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</si>
  <si>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</si>
  <si>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</si>
  <si>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</si>
  <si>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</si>
  <si>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</si>
  <si>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</si>
  <si>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</si>
  <si>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</si>
  <si>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</si>
  <si>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</si>
  <si>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</si>
  <si>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</si>
  <si>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</si>
  <si>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</si>
  <si>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</si>
  <si>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</si>
  <si>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</si>
  <si>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</si>
  <si>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</si>
  <si>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</si>
  <si>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</si>
  <si>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</si>
  <si>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</si>
  <si>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</si>
  <si>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</si>
  <si>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</si>
  <si>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</si>
  <si>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</si>
  <si>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</si>
  <si>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</si>
  <si>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</si>
  <si>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</si>
  <si>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</si>
  <si>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</si>
  <si>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</si>
  <si>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</si>
  <si>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</si>
  <si>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</si>
  <si>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</si>
  <si>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</si>
  <si>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</si>
  <si>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</si>
  <si>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</si>
  <si>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</si>
  <si>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</si>
  <si>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</si>
  <si>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</si>
  <si>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</si>
  <si>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</si>
  <si>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</si>
  <si>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</si>
  <si>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</si>
  <si>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</si>
  <si>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</si>
  <si>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</si>
  <si>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</si>
  <si>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</si>
  <si>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</si>
  <si>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</si>
  <si>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</si>
  <si>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</si>
  <si>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</si>
  <si>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</si>
  <si>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</si>
  <si>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</si>
  <si>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</si>
  <si>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</si>
  <si>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</si>
  <si>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</si>
  <si>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</si>
  <si>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</si>
  <si>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</si>
  <si>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</si>
  <si>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</si>
  <si>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</si>
  <si>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</si>
  <si>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</si>
  <si>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</si>
  <si>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</si>
  <si>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</si>
  <si>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</si>
  <si>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</si>
  <si>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</si>
  <si>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</si>
  <si>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</si>
  <si>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</si>
  <si>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</si>
  <si>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</si>
  <si>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</si>
  <si>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</si>
  <si>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</si>
  <si>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</si>
  <si>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</si>
  <si>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</si>
  <si>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</si>
  <si>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</si>
  <si>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</si>
  <si>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</si>
  <si>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</si>
  <si>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</si>
  <si>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</si>
  <si>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</si>
  <si>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</si>
  <si>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</si>
  <si>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</si>
  <si>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</si>
  <si>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</si>
  <si>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</si>
  <si>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</si>
  <si>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</si>
  <si>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</si>
  <si>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</si>
  <si>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</si>
  <si>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</si>
  <si>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</si>
  <si>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</si>
  <si>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</si>
  <si>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</si>
  <si>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</si>
  <si>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</si>
  <si>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</si>
  <si>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</si>
  <si>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</si>
  <si>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</si>
  <si>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</si>
  <si>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</si>
  <si>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</si>
  <si>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</si>
  <si>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</si>
  <si>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</si>
  <si>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</si>
  <si>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</si>
  <si>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</si>
  <si>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</si>
  <si>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</si>
  <si>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</si>
  <si>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</si>
  <si>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</si>
  <si>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</si>
  <si>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</si>
  <si>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</si>
  <si>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</si>
  <si>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</si>
  <si>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</si>
  <si>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</si>
  <si>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</si>
  <si>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</si>
  <si>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</si>
  <si>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</si>
  <si>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</si>
  <si>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</si>
  <si>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</si>
  <si>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</si>
  <si>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</si>
  <si>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</si>
  <si>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</si>
  <si>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</si>
  <si>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</si>
  <si>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</si>
  <si>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</si>
  <si>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</si>
  <si>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</si>
  <si>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</si>
  <si>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</si>
  <si>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</si>
  <si>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</si>
  <si>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</si>
  <si>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</si>
  <si>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</si>
  <si>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</si>
  <si>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</si>
  <si>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</si>
  <si>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</si>
  <si>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</si>
  <si>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</si>
  <si>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</si>
  <si>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</si>
  <si>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</si>
  <si>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</si>
  <si>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</si>
  <si>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</si>
  <si>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</si>
  <si>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</si>
  <si>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</si>
  <si>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</si>
  <si>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</si>
  <si>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</si>
  <si>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</si>
  <si>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</si>
  <si>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</si>
  <si>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</si>
  <si>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</si>
  <si>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</si>
  <si>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</si>
  <si>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</si>
  <si>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</si>
  <si>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</si>
  <si>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</si>
  <si>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</si>
  <si>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</si>
  <si>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</si>
  <si>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</si>
  <si>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</si>
  <si>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</si>
  <si>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</si>
  <si>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</si>
  <si>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</si>
  <si>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</si>
  <si>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</si>
  <si>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</si>
  <si>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</si>
  <si>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</si>
  <si>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</si>
  <si>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</si>
  <si>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</si>
  <si>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</si>
  <si>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</si>
  <si>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</si>
  <si>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</si>
  <si>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</si>
  <si>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</si>
  <si>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</si>
  <si>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</si>
  <si>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</si>
  <si>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</si>
  <si>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</si>
  <si>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</si>
  <si>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</si>
  <si>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</si>
  <si>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</si>
  <si>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</si>
  <si>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</si>
  <si>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</si>
  <si>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</si>
  <si>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</si>
  <si>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</si>
  <si>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</si>
  <si>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</si>
  <si>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</si>
  <si>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</si>
  <si>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</si>
  <si>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</si>
  <si>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</si>
  <si>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</si>
  <si>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</si>
  <si>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</si>
  <si>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</si>
  <si>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</si>
  <si>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</si>
  <si>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</si>
  <si>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</si>
  <si>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</si>
  <si>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</si>
  <si>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</si>
  <si>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</si>
  <si>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</si>
  <si>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</si>
  <si>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</si>
  <si>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</si>
  <si>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</si>
  <si>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</si>
  <si>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</si>
  <si>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</si>
  <si>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</si>
  <si>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</si>
  <si>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</si>
  <si>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</si>
  <si>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</si>
  <si>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</si>
  <si>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</si>
  <si>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</si>
  <si>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</si>
  <si>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</si>
  <si>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</si>
  <si>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</si>
  <si>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</si>
  <si>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</si>
  <si>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</si>
  <si>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</si>
  <si>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</si>
  <si>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</si>
  <si>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</si>
  <si>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</si>
  <si>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</si>
  <si>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</si>
  <si>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</si>
  <si>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</si>
  <si>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</si>
  <si>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</si>
  <si>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</si>
  <si>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</si>
  <si>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</si>
  <si>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</si>
  <si>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</si>
  <si>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</si>
  <si>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</si>
  <si>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</si>
  <si>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</si>
  <si>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</si>
  <si>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</si>
  <si>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</si>
  <si>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</si>
  <si>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</si>
  <si>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</si>
  <si>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</si>
  <si>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</si>
  <si>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</si>
  <si>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</si>
  <si>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</si>
  <si>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</si>
  <si>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</si>
  <si>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</si>
  <si>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</si>
  <si>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</si>
  <si>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</si>
  <si>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</si>
  <si>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</si>
  <si>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</si>
  <si>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</si>
  <si>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</si>
  <si>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</si>
  <si>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</si>
  <si>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</si>
  <si>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</si>
  <si>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</si>
  <si>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</si>
  <si>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</si>
  <si>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</si>
  <si>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</si>
  <si>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</si>
  <si>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</si>
  <si>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</si>
  <si>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</si>
  <si>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</si>
  <si>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</si>
  <si>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</si>
  <si>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</si>
  <si>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</si>
  <si>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</si>
  <si>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</si>
  <si>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</si>
  <si>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</si>
  <si>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</si>
  <si>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</si>
  <si>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</si>
  <si>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</si>
  <si>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</si>
  <si>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</si>
  <si>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</si>
  <si>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</si>
  <si>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</si>
  <si>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</si>
  <si>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</si>
  <si>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</si>
  <si>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</si>
  <si>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</si>
  <si>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</si>
  <si>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</si>
  <si>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</si>
  <si>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</si>
  <si>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</si>
  <si>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</si>
  <si>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</si>
  <si>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</si>
  <si>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</si>
  <si>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</si>
  <si>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</si>
  <si>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</si>
  <si>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</si>
  <si>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</si>
  <si>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</si>
  <si>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</si>
  <si>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</si>
  <si>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</si>
  <si>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</si>
  <si>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</si>
  <si>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</si>
  <si>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</si>
  <si>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</si>
  <si>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</si>
  <si>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</si>
  <si>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</si>
  <si>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</si>
  <si>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</si>
  <si>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</si>
  <si>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</si>
  <si>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</si>
  <si>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</si>
  <si>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</si>
  <si>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</si>
  <si>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</si>
  <si>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</si>
  <si>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</si>
  <si>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</si>
  <si>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</si>
  <si>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</si>
  <si>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</si>
  <si>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</si>
  <si>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</si>
  <si>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</si>
  <si>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</si>
  <si>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</si>
  <si>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</si>
  <si>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</si>
  <si>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</si>
  <si>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</si>
  <si>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</si>
  <si>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</si>
  <si>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</si>
  <si>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</si>
  <si>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</si>
  <si>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</si>
  <si>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</si>
  <si>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</si>
  <si>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</si>
  <si>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</si>
  <si>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</si>
  <si>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</si>
  <si>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</si>
  <si>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</si>
  <si>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</si>
  <si>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</si>
  <si>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</si>
  <si>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</si>
  <si>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</si>
  <si>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</si>
  <si>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</si>
  <si>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</si>
  <si>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</si>
  <si>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</si>
  <si>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</si>
  <si>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</si>
  <si>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</si>
  <si>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</si>
  <si>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</si>
  <si>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</si>
  <si>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</si>
  <si>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</si>
  <si>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</si>
  <si>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</si>
  <si>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</si>
  <si>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</si>
  <si>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</si>
  <si>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</si>
  <si>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</si>
  <si>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</si>
  <si>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</si>
  <si>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</si>
  <si>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</si>
  <si>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</si>
  <si>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</si>
  <si>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</si>
  <si>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</si>
  <si>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</si>
  <si>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</si>
  <si>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</si>
  <si>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</si>
  <si>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</si>
  <si>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</si>
  <si>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</si>
  <si>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</si>
  <si>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</si>
  <si>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</si>
  <si>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</si>
  <si>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</si>
  <si>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</si>
  <si>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</si>
  <si>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</si>
  <si>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</si>
  <si>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</si>
  <si>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</si>
  <si>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</si>
  <si>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</si>
  <si>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</si>
  <si>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</si>
  <si>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</si>
  <si>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</si>
  <si>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</si>
  <si>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</si>
  <si>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</si>
  <si>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</si>
  <si>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</si>
  <si>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</si>
  <si>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</si>
  <si>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</si>
  <si>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</si>
  <si>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</si>
  <si>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</si>
  <si>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</si>
  <si>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</si>
  <si>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</si>
  <si>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</si>
  <si>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</si>
  <si>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</si>
  <si>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</si>
  <si>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</si>
  <si>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</si>
  <si>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</si>
  <si>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</si>
  <si>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</si>
  <si>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</si>
  <si>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</si>
  <si>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</si>
  <si>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</si>
  <si>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</si>
  <si>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</si>
  <si>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</si>
  <si>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</si>
  <si>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</si>
  <si>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</si>
  <si>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</si>
  <si>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</si>
  <si>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</si>
  <si>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</si>
  <si>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</si>
  <si>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</si>
  <si>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</si>
  <si>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</si>
  <si>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</si>
  <si>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</si>
  <si>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</si>
  <si>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</si>
  <si>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</si>
  <si>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</si>
  <si>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</si>
  <si>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</si>
  <si>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</si>
  <si>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</si>
  <si>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</si>
  <si>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</si>
  <si>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</si>
  <si>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</si>
  <si>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</si>
  <si>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</si>
  <si>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</si>
  <si>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</si>
  <si>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</si>
  <si>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</si>
  <si>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</si>
  <si>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</si>
  <si>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</si>
  <si>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</si>
  <si>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</si>
  <si>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</si>
  <si>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</si>
  <si>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</si>
  <si>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</si>
  <si>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</si>
  <si>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</si>
  <si>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</si>
  <si>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</si>
  <si>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</si>
  <si>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</si>
  <si>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</si>
  <si>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</si>
  <si>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</si>
  <si>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</si>
  <si>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</si>
  <si>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</si>
  <si>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</si>
  <si>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</si>
  <si>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</si>
  <si>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</si>
  <si>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</si>
  <si>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</si>
  <si>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</si>
  <si>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</si>
  <si>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</si>
  <si>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</si>
  <si>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</si>
  <si>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</si>
  <si>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</si>
  <si>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</si>
  <si>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</si>
  <si>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</si>
  <si>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</si>
  <si>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</si>
  <si>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</si>
  <si>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</si>
  <si>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</si>
  <si>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</si>
  <si>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</si>
  <si>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</si>
  <si>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</si>
  <si>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</si>
  <si>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</si>
  <si>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</si>
  <si>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</si>
  <si>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</si>
  <si>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</si>
  <si>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</si>
  <si>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</si>
  <si>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</si>
  <si>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</si>
  <si>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</si>
  <si>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</si>
  <si>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</si>
  <si>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</si>
  <si>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</si>
  <si>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</si>
  <si>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</si>
  <si>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</si>
  <si>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</si>
  <si>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</si>
  <si>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</si>
  <si>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</si>
  <si>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</si>
  <si>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</si>
  <si>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</si>
  <si>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</si>
  <si>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</si>
  <si>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</si>
  <si>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</si>
  <si>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</si>
  <si>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</si>
  <si>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</si>
  <si>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</si>
  <si>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</si>
  <si>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</si>
  <si>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</si>
  <si>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</si>
  <si>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</si>
  <si>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</si>
  <si>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</si>
  <si>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PCM-20251002-00001479
</t>
  </si>
  <si>
    <t xml:space="preserve">2025-10-02 15:12:27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</si>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</sst>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269.69628425926203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16.07530046296597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7.3714814818231389E-2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3.5161574080120772E-2</v>
      </c>
      <c r="H5" s="66">
        <v>45932.502951388888</v>
      </c>
      <c r="I5" s="73" t="str">
        <f>IFERROR(VLOOKUP(D5,DB!A:F,6,0),"")</f>
        <v>Generator-SG</v>
      </c>
      <c r="J5" s="73" t="str">
        <f>IFERROR(VLOOKUP(D5,DB!A:G,7,0),"")</f>
        <v>Weak</v>
      </c>
      <c r="K5" s="81" t="s">
        <v>38972</v>
      </c>
      <c r="L5" s="70" t="str">
        <f>IFERROR(VLOOKUP(D5,DB!A:I,9,0),"")</f>
        <v>Latis</v>
      </c>
    </row>
    <row r="6" spans="1:12" ht="15" customHeight="1">
      <c r="A6" s="63"/>
      <c r="B6" s="73" t="str">
        <f>IFERROR(VLOOKUP(D6,DB!A:K,11,0),"")</f>
        <v/>
      </c>
      <c r="C6" s="64"/>
      <c r="D6" s="64"/>
      <c r="E6" s="65"/>
      <c r="F6" s="66"/>
      <c r="G6" s="67">
        <f ca="1">IFERROR(NOW()-F6,"")</f>
        <v>45932.644710185188</v>
      </c>
      <c r="H6" s="68"/>
      <c r="I6" s="73" t="str">
        <f>IFERROR(VLOOKUP(D6,DB!A:F,6,0),"")</f>
        <v/>
      </c>
      <c r="J6" s="73" t="str">
        <f>IFERROR(VLOOKUP(D6,DB!A:G,7,0),"")</f>
        <v/>
      </c>
      <c r="K6" s="81"/>
      <c r="L6" s="70" t="str">
        <f>IFERROR(VLOOKUP(D6,DB!A:I,9,0),"")</f>
        <v/>
      </c>
    </row>
    <row r="7" spans="1:12" ht="15" customHeight="1">
      <c r="A7" s="63"/>
      <c r="B7" s="73" t="str">
        <f>IFERROR(VLOOKUP(D7,DB!A:K,11,0),"")</f>
        <v/>
      </c>
      <c r="C7" s="64"/>
      <c r="D7" s="64"/>
      <c r="E7" s="65"/>
      <c r="F7" s="66"/>
      <c r="G7" s="67">
        <f ca="1">IFERROR(NOW()-F7,"")</f>
        <v>45932.644710185188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45932.644710185188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45932.644710185188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45932.644710185188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45932.644710185188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45932.644710185188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45932.644710185188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45932.644710185188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45932.644710185188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45932.644710185188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45932.644710185188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45932.644710185188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45932.644710185188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45932.644710185188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45932.644710185188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45932.644710185188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45932.644710185188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45932.644710185188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45932.644710185188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45932.644710185188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45932.644710185188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45932.644710185188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45932.644710185188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45932.644710185188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45932.644710185188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45932.644710185188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45932.644710185188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45932.644710185188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45932.644710185188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45932.644710185188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45932.644710185188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45932.644710185188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45932.644710185188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45932.644710185188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45932.644710185188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45932.644710185188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45932.644710185188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45932.644710185188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45932.644710185188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45932.644710185188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45932.644710185188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45932.644710185188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45932.644710185188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45932.644710185188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45932.644710185188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45932.644710185188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45932.644710185188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45932.644710185188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45932.644710185188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45932.644710185188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45932.644710185188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45932.644710185188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45932.644710185188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45932.644710185188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45932.644710185188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45932.644710185188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45932.644710185188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45932.644710185188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45932.644710185188</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240.99292777777737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125.91762685185677</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107.6448722222267</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9.4191430555583793</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45932.644710185188</v>
      </c>
      <c r="H7" s="144"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45932.644710185188</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39064</v>
      </c>
      <c r="B9" s="18" t="str">
        <f>IFERROR(VLOOKUP(D9,DB!A:K,11,0),"")</f>
        <v>R2</v>
      </c>
      <c r="C9" s="18">
        <v>1</v>
      </c>
      <c r="D9" s="18" t="s">
        <v>26514</v>
      </c>
      <c r="E9" s="131" t="s">
        <v>38964</v>
      </c>
      <c r="F9" s="132">
        <v>45932.638715277775</v>
      </c>
      <c r="G9" s="133">
        <f ca="1">IFERROR(NOW()-F9,"-")</f>
        <v>5.9949074129690416E-3</v>
      </c>
      <c r="H9" s="144" t="s">
        <v>39065</v>
      </c>
      <c r="I9" s="18" t="str">
        <f>IFERROR(VLOOKUP(D9,DB!A:F,6,0),"")</f>
        <v>Power Cube</v>
      </c>
      <c r="J9" s="18" t="str">
        <f>IFERROR(VLOOKUP(D9,DB!A:G,7,0),"")</f>
        <v>Good+No BB Design</v>
      </c>
      <c r="K9" s="19" t="s">
        <v>39062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45932.644710185188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45932.644710185188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45932.644710185188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45932.644710185188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45932.644710185188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45932.644710185188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45932.644710185188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45932.644710185188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45932.644710185188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45932.644710185188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45932.644710185188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45932.644710185188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45932.644710185188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45932.644710185188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45932.644710185188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45932.644710185188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45932.644710185188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45932.644710185188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45932.644710185188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45932.644710185188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45932.644710185188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45932.644710185188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45932.644710185188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45932.644710185188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45932.644710185188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45932.644710185188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45932.644710185188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45932.644710185188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45932.644710185188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45932.644710185188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45932.644710185188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45932.644710185188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45932.644710185188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45932.644710185188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45932.644710185188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45932.644710185188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45932.644710185188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45932.644710185188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45932.644710185188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45932.644710185188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45932.644710185188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45932.644710185188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45932.644710185188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45932.644710185188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45932.644710185188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45932.644710185188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45932.644710185188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45932.644710185188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45932.644710185188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45932.644710185188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45932.644710185188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45932.644710185188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45932.644710185188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45932.644710185188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45932.644710185188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45932.644710185188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45932.644710185188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45932.644710185188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45932.644710185188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45932.644710185188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45932.644710185188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45932.644710185188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45932.644710185188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45932.644710185188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45932.644710185188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45932.644710185188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45932.644710185188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45932.644710185188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45932.644710185188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45932.644710185188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45932.644710185188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45932.644710185188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45932.644710185188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45932.644710185188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45932.644710185188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45932.644710185188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45932.644710185188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45932.644710185188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45932.644710185188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45932.644710185188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45932.644710185188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45932.644710185188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45932.644710185188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45932.644710185188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45932.644710185188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45932.644710185188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45932.644710185188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45932.644710185188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45932.644710185188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45932.644710185188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45932.644710185188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45932.644710185188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45932.644710185188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45932.644710185188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45932.644710185188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45932.644710185188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45932.644710185188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45932.644710185188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45932.644710185188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45932.644710185188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45932.644710185188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45932.644710185188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45932.644710185188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45932.644710185188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45932.644710185188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45932.644710185188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45932.644710185188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45932.644710185188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45932.644710185188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45932.644710185188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45932.644710185188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45932.644710185188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45932.644710185188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45932.644710185188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45932.644710185188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45932.644710185188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45932.644710185188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45932.644710185188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45932.644710185188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45932.644710185188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45932.644710185188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45932.644710185188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45932.644710185188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45932.644710185188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45932.644710185188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45932.644710185188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45932.644710185188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45932.644710185188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45932.644710185188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45932.644710185188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45932.644710185188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45932.644710185188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45932.644710185188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45932.644710185188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45932.644710185188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45932.644710185188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45932.644710185188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45932.644710185188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45932.644710185188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45932.644710185188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45932.644710185188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45932.644710185188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45932.644710185188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45932.644710185188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45932.644710185188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45932.644710185188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45932.644710185188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45932.644710185188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45932.644710185188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45932.644710185188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45932.644710185188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45932.644710185188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45932.644710185188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45932.644710185188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45932.644710185188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45932.644710185188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45932.644710185188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45932.644710185188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45932.644710185188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45932.644710185188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45932.644710185188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45932.644710185188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45932.644710185188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45932.644710185188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45932.644710185188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45932.644710185188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45932.644710185188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45932.644710185188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45932.644710185188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45932.644710185188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45932.644710185188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45932.644710185188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45932.644710185188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45932.644710185188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45932.644710185188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45932.644710185188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45932.644710185188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45932.644710185188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45932.644710185188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45932.644710185188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45932.644710185188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45932.644710185188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45932.644710185188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45932.644710185188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45932.644710185188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45932.644710185188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45932.644710185188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45932.644710185188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45932.644710185188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45932.644710185188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45932.644710185188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45932.644710185188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45932.644710185188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45932.644710185188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45932.644710185188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45932.644710185188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45932.644710185188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45932.644710185188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45932.644710185188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45932.644710185188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45932.644710185188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45932.644710185188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45932.644710185188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45932.644710185188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45932.644710185188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45932.644710185188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45932.644710185188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45932.644710185188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45932.644710185188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45932.644710185188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45932.644710185188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45932.644710185188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45932.644710185188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45932.644710185188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45932.644710185188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45932.644710185188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45932.644710185188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45932.644710185188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45932.644710185188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45932.644710185188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45932.644710185188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45932.644710185188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45932.644710185188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45932.644710185188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45932.644710185188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45932.644710185188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45932.644710185188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45932.644710185188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45932.644710185188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45932.644710185188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45932.644710185188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45932.644710185188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45932.644710185188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45932.644710185188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45932.644710185188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45932.644710185188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45932.644710185188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45932.644710185188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45932.644710185188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45932.644710185188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45932.644710185188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45932.644710185188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45932.644710185188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45932.644710185188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45932.644710185188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45932.644710185188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45932.644710185188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45932.644710185188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45932.644710185188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45932.644710185188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45932.644710185188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45932.644710185188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45932.644710185188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45932.644710185188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45932.644710185188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45932.644710185188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45932.644710185188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45932.644710185188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45932.644710185188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45932.644710185188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45932.644710185188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45932.644710185188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45932.644710185188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45932.644710185188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45932.644710185188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45932.644710185188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45932.644710185188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45932.644710185188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45932.644710185188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45932.644710185188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45932.644710185188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45932.644710185188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45932.644710185188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45932.644710185188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45932.644710185188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45932.644710185188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45932.644710185188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45932.644710185188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45932.644710185188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45932.644710185188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45932.644710185188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45932.644710185188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45932.644710185188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45932.644710185188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45932.644710185188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45932.644710185188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45932.644710185188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45932.644710185188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45932.644710185188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45932.644710185188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45932.644710185188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45932.644710185188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45932.644710185188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45932.644710185188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45932.644710185188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45932.644710185188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45932.644710185188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45932.644710185188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45932.644710185188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45932.644710185188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45932.644710185188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45932.644710185188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45932.644710185188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45932.644710185188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45932.644710185188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45932.644710185188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45932.644710185188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45932.644710185188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45932.644710185188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45932.644710185188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45932.644710185188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45932.644710185188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45932.644710185188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45932.644710185188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45932.644710185188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45932.644710185188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45932.644710185188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45932.644710185188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45932.644710185188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45932.644710185188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45932.644710185188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45932.644710185188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45932.644710185188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45932.644710185188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45932.644710185188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45932.644710185188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45932.644710185188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45932.644710185188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45932.644710185188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45932.644710185188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45932.644710185188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45932.644710185188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45932.644710185188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45932.644710185188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45932.644710185188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45932.644710185188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45932.644710185188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45932.644710185188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45932.644710185188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45932.644710185188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45932.644710185188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45932.644710185188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45932.644710185188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45932.644710185188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45932.644710185188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45932.644710185188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45932.644710185188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45932.644710185188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45932.644710185188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45932.644710185188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45932.644710185188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45932.644710185188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45932.644710185188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45932.644710185188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45932.644710185188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45932.644710185188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45932.644710185188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45932.644710185188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45932.644710185188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45932.644710185188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45932.644710185188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45932.644710185188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45932.644710185188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45932.644710185188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45932.644710185188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45932.644710185188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45932.644710185188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45932.644710185188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45932.644710185188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45932.644710185188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45932.644710185188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45932.644710185188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45932.644710185188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45932.644710185188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45932.644710185188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45932.644710185188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45932.644710185188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45932.644710185188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45932.644710185188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45932.644710185188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45932.644710185188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45932.644710185188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45932.644710185188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45932.644710185188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45932.644710185188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45932.644710185188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45932.644710185188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45932.644710185188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45932.644710185188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45932.644710185188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45932.644710185188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45932.644710185188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45932.644710185188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45932.644710185188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45932.644710185188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45932.644710185188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45932.644710185188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45932.644710185188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45932.644710185188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45932.644710185188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45932.644710185188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45932.644710185188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45932.644710185188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45932.644710185188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45932.644710185188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45932.644710185188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45932.644710185188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45932.644710185188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45932.644710185188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45932.644710185188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45932.644710185188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45932.644710185188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45932.644710185188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45932.644710185188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45932.644710185188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45932.644710185188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45932.644710185188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45932.644710185188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45932.644710185188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45932.644710185188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45932.644710185188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45932.644710185188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45932.644710185188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45932.644710185188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45932.644710185188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45932.644710185188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45932.644710185188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45932.644710185188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45932.644710185188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45932.644710185188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45932.644710185188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45932.644710185188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45932.644710185188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45932.644710185188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45932.644710185188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45932.644710185188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45932.644710185188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45932.644710185188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45932.644710185188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45932.644710185188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45932.644710185188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45932.644710185188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45932.644710185188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45932.644710185188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45932.644710185188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45932.644710185188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45932.644710185188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45932.644710185188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45932.644710185188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45932.644710185188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45932.644710185188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45932.644710185188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45932.644710185188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45932.644710185188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45932.644710185188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45932.644710185188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45932.644710185188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45932.644710185188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45932.644710185188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45932.644710185188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45932.644710185188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45932.644710185188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45932.644710185188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45932.644710185188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45932.644710185188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45932.644710185188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45932.644710185188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45932.644710185188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45932.644710185188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45932.644710185188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45932.644710185188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45932.644710185188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45932.644710185188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45932.644710185188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45932.644710185188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45932.644710185188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45932.644710185188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45932.644710185188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45932.644710185188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45932.644710185188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45932.644710185188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45932.644710185188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45932.644710185188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45932.644710185188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45932.644710185188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45932.644710185188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45932.644710185188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45932.644710185188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45932.644710185188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45932.644710185188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45932.644710185188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45932.644710185188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45932.644710185188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45932.644710185188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45932.644710185188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45932.644710185188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45932.644710185188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45932.644710185188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45932.644710185188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45932.644710185188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45932.644710185188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45932.644710185188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45932.644710185188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45932.644710185188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45932.644710185188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45932.644710185188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45932.644710185188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45932.644710185188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45932.644710185188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45932.644710185188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45932.644710185188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45932.644710185188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45932.644710185188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45932.644710185188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45932.644710185188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45932.644710185188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45932.644710185188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45932.644710185188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45932.644710185188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45932.644710185188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45932.644710185188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45932.644710185188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45932.644710185188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45932.644710185188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45932.644710185188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45932.644710185188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45932.644710185188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45932.644710185188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45932.644710185188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45932.644710185188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45932.644710185188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45932.644710185188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45932.644710185188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45932.644710185188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45932.644710185188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45932.644710185188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45932.644710185188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45932.644710185188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45932.644710185188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45932.644710185188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45932.644710185188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45932.644710185188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45932.644710185188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45932.644710185188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45932.644710185188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45932.644710185188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45932.644710185188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45932.644710185188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45932.644710185188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45932.644710185188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45932.644710185188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45932.644710185188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45932.644710185188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45932.644710185188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45932.644710185188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45932.644710185188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45932.644710185188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45932.644710185188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45932.644710185188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45932.644710185188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45932.644710185188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45932.644710185188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45932.644710185188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45932.644710185188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45932.644710185188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45932.644710185188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45932.644710185188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45932.644710185188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45932.644710185188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45932.644710185188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45932.644710185188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45932.644710185188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45932.644710185188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45932.644710185188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45932.644710185188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45932.644710185188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45932.644710185188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45932.644710185188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45932.644710185188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45932.644710185188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45932.644710185188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45932.644710185188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45932.644710185188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45932.644710185188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45932.644710185188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45932.644710185188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45932.644710185188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45932.644710185188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45932.644710185188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45932.644710185188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45932.644710185188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45932.644710185188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45932.644710185188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45932.644710185188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45932.644710185188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45932.644710185188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45932.644710185188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45932.644710185188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45932.644710185188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45932.644710185188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45932.644710185188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45932.644710185188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45932.644710185188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45932.644710185188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45932.644710185188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45932.644710185188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45932.644710185188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45932.644710185188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45932.644710185188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45932.644710185188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45932.644710185188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45932.644710185188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45932.644710185188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45932.644710185188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45932.644710185188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45932.644710185188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45932.644710185188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45932.644710185188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45932.644710185188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45932.644710185188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45932.644710185188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45932.644710185188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45932.644710185188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45932.644710185188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45932.644710185188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45932.644710185188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45932.644710185188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45932.644710185188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45932.644710185188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45932.644710185188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45932.644710185188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45932.644710185188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45932.644710185188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45932.644710185188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45932.644710185188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45932.644710185188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45932.644710185188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45932.644710185188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45932.644710185188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45932.644710185188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45932.644710185188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45932.644710185188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45932.644710185188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45932.644710185188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45932.644710185188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45932.644710185188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45932.644710185188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45932.644710185188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45932.644710185188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45932.644710185188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45932.644710185188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45932.644710185188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45932.644710185188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45932.644710185188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45932.644710185188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45932.644710185188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45932.644710185188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45932.644710185188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45932.644710185188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45932.644710185188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45932.644710185188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45932.644710185188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45932.644710185188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45932.644710185188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45932.644710185188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45932.644710185188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45932.644710185188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45932.644710185188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45932.644710185188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45932.644710185188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45932.644710185188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45932.644710185188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45932.644710185188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45932.644710185188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45932.644710185188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45932.644710185188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45932.644710185188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45932.644710185188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45932.644710185188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45932.644710185188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45932.644710185188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45932.644710185188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45932.644710185188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45932.644710185188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45932.644710185188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45932.644710185188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45932.644710185188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45932.644710185188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45932.644710185188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45932.644710185188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45932.644710185188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45932.644710185188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45932.644710185188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45932.644710185188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45932.644710185188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45932.644710185188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45932.644710185188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45932.644710185188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45932.644710185188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45932.644710185188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45932.644710185188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45932.644710185188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45932.644710185188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45932.644710185188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45932.644710185188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45932.644710185188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45932.644710185188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45932.644710185188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45932.644710185188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45932.644710185188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45932.644710185188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45932.644710185188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45932.644710185188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45932.644710185188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45932.644710185188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45932.644710185188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45932.644710185188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45932.644710185188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45932.644710185188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45932.644710185188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45932.644710185188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45932.644710185188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45932.644710185188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45932.644710185188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45932.644710185188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45932.644710185188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45932.644710185188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45932.644710185188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45932.644710185188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45932.644710185188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45932.644710185188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45932.644710185188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45932.644710185188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45932.644710185188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45932.644710185188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45932.644710185188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45932.644710185188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45932.644710185188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45932.644710185188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45932.644710185188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45932.644710185188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45932.644710185188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45932.644710185188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45932.644710185188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45932.644710185188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45932.644710185188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45932.644710185188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45932.644710185188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45932.644710185188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45932.644710185188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45932.644710185188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45932.644710185188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45932.644710185188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45932.644710185188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45932.644710185188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45932.644710185188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45932.644710185188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45932.644710185188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45932.644710185188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45932.644710185188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45932.644710185188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45932.644710185188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45932.644710185188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45932.644710185188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45932.644710185188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45932.644710185188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45932.644710185188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45932.644710185188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45932.644710185188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45932.644710185188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45932.644710185188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45932.644710185188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45932.644710185188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45932.644710185188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45932.644710185188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45932.644710185188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45932.644710185188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45932.644710185188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45932.644710185188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45932.644710185188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45932.644710185188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45932.644710185188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45932.644710185188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45932.644710185188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45932.644710185188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45932.644710185188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45932.644710185188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45932.644710185188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45932.644710185188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45932.644710185188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45932.644710185188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45932.644710185188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45932.644710185188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45932.644710185188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45932.644710185188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45932.644710185188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45932.644710185188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45932.644710185188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45932.644710185188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45932.644710185188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45932.644710185188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45932.644710185188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45932.644710185188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45932.644710185188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45932.644710185188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45932.644710185188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45932.644710185188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45932.644710185188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45932.644710185188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45932.644710185188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45932.644710185188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45932.644710185188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45932.644710185188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45932.644710185188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45932.644710185188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45932.644710185188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45932.644710185188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45932.644710185188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45932.644710185188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45932.644710185188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45932.644710185188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45932.644710185188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45932.644710185188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45932.644710185188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45932.644710185188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45932.644710185188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45932.644710185188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45932.644710185188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45932.644710185188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45932.644710185188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45932.644710185188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45932.644710185188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45932.644710185188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45932.644710185188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45932.644710185188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45932.644710185188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45932.644710185188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45932.644710185188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45932.644710185188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45932.644710185188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45932.644710185188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45932.644710185188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45932.644710185188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45932.644710185188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45932.644710185188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45932.644710185188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45932.644710185188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45932.644710185188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45932.644710185188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45932.644710185188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45932.644710185188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45932.644710185188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45932.644710185188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45932.644710185188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45932.644710185188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45932.644710185188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45932.644710185188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45932.644710185188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45932.644710185188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45932.644710185188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45932.644710185188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45932.644710185188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45932.644710185188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45932.644710185188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45932.644710185188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45932.644710185188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45932.644710185188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45932.644710185188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45932.644710185188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45932.644710185188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45932.644710185188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45932.644710185188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45932.644710185188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45932.644710185188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45932.644710185188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45932.644710185188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45932.644710185188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45932.644710185188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45932.644710185188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45932.644710185188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45932.644710185188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45932.644710185188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45932.644710185188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45932.644710185188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45932.644710185188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45932.644710185188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45932.644710185188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45932.644710185188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45932.644710185188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45932.644710185188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45932.644710185188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45932.644710185188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45932.644710185188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45932.644710185188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45932.644710185188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45932.644710185188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45932.644710185188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45932.644710185188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45932.644710185188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45932.644710185188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45932.644710185188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45932.644710185188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45932.644710185188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45932.644710185188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45932.644710185188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45932.644710185188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45932.644710185188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45932.644710185188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45932.644710185188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45932.644710185188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45932.644710185188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45932.644710185188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45932.644710185188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45932.644710185188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45932.644710185188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45932.644710185188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45932.644710185188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45932.644710185188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45932.644710185188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45932.644710185188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45932.644710185188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45932.644710185188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45932.644710185188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45932.644710185188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45932.644710185188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45932.644710185188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45932.644710185188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45932.644710185188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45932.644710185188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45932.644710185188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45932.644710185188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45932.644710185188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45932.644710185188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45932.644710185188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45932.644710185188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45932.644710185188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45932.644710185188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45932.644710185188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45932.644710185188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45932.644710185188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45932.644710185188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45932.644710185188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45932.644710185188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45932.644710185188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45932.644710185188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45932.644710185188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45932.644710185188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45932.644710185188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45932.644710185188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45932.644710185188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45932.644710185188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45932.644710185188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45932.644710185188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45932.644710185188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45932.644710185188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45932.644710185188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45932.644710185188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45932.644710185188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45932.644710185188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45932.644710185188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45932.644710185188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45932.644710185188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45932.644710185188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45932.644710185188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45932.644710185188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45932.644710185188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45932.644710185188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45932.644710185188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45932.644710185188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45932.644710185188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45932.644710185188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45932.644710185188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45932.644710185188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45932.644710185188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45932.644710185188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45932.644710185188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45932.644710185188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45932.644710185188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45932.644710185188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45932.644710185188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45932.644710185188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45932.644710185188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45932.644710185188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45932.644710185188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45932.644710185188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45932.644710185188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45932.644710185188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45932.644710185188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45932.644710185188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45932.644710185188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45932.644710185188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45932.644710185188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45932.644710185188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45932.644710185188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45932.644710185188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45932.644710185188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45932.644710185188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45932.644710185188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45932.644710185188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45932.644710185188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45932.644710185188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45932.644710185188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45932.644710185188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45932.644710185188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45932.644710185188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45932.644710185188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45932.644710185188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45932.644710185188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45932.644710185188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45932.644710185188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45932.644710185188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45932.644710185188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45932.644710185188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45932.644710185188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45932.644710185188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45932.644710185188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45932.644710185188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45932.644710185188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45932.644710185188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45932.644710185188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45932.644710185188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45932.644710185188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45932.644710185188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45932.644710185188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45932.644710185188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45932.644710185188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45932.644710185188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45932.644710185188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45932.644710185188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45932.644710185188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45932.644710185188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45932.644710185188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45932.644710185188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45932.644710185188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45932.644710185188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45932.644710185188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45932.644710185188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45932.644710185188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45932.644710185188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45932.644710185188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45932.644710185188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45932.644710185188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45932.644710185188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45932.644710185188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45932.644710185188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45932.644710185188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45932.644710185188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45932.644710185188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45932.644710185188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45932.644710185188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45932.644710185188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45932.644710185188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45932.644710185188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45932.644710185188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45932.644710185188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45932.644710185188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45932.644710185188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45932.644710185188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45932.644710185188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45932.644710185188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45932.644710185188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45932.644710185188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45932.644710185188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45932.644710185188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45932.644710185188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45932.644710185188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45932.644710185188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45932.644710185188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45932.644710185188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45932.644710185188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45932.644710185188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45932.644710185188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45932.644710185188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45932.644710185188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45932.644710185188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45932.644710185188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45932.644710185188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45932.644710185188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45932.644710185188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45932.644710185188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45932.644710185188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45932.644710185188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45932.644710185188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45932.644710185188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45932.644710185188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45932.644710185188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45932.644710185188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45932.644710185188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45932.644710185188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45932.644710185188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45932.644710185188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45932.644710185188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45932.644710185188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45932.644710185188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45932.644710185188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45932.644710185188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45932.644710185188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45932.644710185188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45932.644710185188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45932.644710185188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45932.644710185188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45932.644710185188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45932.644710185188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45932.644710185188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45932.644710185188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45932.644710185188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45932.644710185188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45932.644710185188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45932.644710185188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45932.644710185188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45932.644710185188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45932.644710185188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45932.644710185188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45932.644710185188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45932.644710185188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45932.644710185188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45932.644710185188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45932.644710185188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45932.644710185188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45932.644710185188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45932.644710185188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45932.644710185188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45932.644710185188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45932.644710185188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45932.644710185188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45932.644710185188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45932.644710185188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45932.644710185188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45932.644710185188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45932.644710185188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45932.644710185188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45932.644710185188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45932.644710185188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45932.644710185188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45932.644710185188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45932.644710185188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45932.644710185188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45932.644710185188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45932.644710185188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45932.644710185188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45932.644710185188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45932.644710185188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45932.644710185188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45932.644710185188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45932.644710185188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45932.644710185188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45932.644710185188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45932.644710185188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45932.644710185188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45932.644710185188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45932.644710185188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45932.644710185188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45932.644710185188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45932.644710185188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45932.644710185188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45932.644710185188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45932.644710185188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45932.644710185188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45932.644710185188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45932.644710185188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45932.644710185188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45932.644710185188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45932.644710185188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45932.644710185188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45932.644710185188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45932.644710185188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45932.644710185188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45932.644710185188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45932.644710185188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45932.644710185188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45932.644710185188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45932.644710185188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45932.644710185188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45932.644710185188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45932.644710185188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45932.644710185188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45932.644710185188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45932.644710185188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45932.644710185188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45932.644710185188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45932.644710185188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45932.644710185188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45932.644710185188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45932.644710185188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45932.644710185188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45932.644710185188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45932.644710185188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45932.644710185188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45932.644710185188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45932.644710185188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45932.644710185188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45932.644710185188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45932.644710185188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45932.644710185188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45932.644710185188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45932.644710185188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45932.644710185188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45932.644710185188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45932.644710185188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45932.644710185188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45932.644710185188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45932.644710185188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45932.644710185188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45932.644710185188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45932.644710185188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45932.644710185188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45932.644710185188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45932.644710185188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45932.644710185188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45932.644710185188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45932.644710185188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45932.644710185188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45932.644710185188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45932.644710185188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45932.644710185188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45932.644710185188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45932.644710185188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45932.644710185188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45932.644710185188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45932.644710185188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45932.644710185188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45932.644710185188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45932.644710185188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45932.644710185188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45932.644710185188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45932.644710185188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45932.644710185188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45932.644710185188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45932.644710185188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45932.644710185188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45932.644710185188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45932.644710185188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45932.644710185188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45932.644710185188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45932.644710185188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45932.644710185188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45932.644710185188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45932.644710185188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45932.644710185188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45932.644710185188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45932.644710185188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45932.644710185188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45932.644710185188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45932.644710185188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45932.644710185188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45932.644710185188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45932.644710185188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45932.644710185188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45932.644710185188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45932.644710185188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45932.644710185188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45932.644710185188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45932.644710185188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45932.644710185188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45932.644710185188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45932.644710185188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45932.644710185188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45932.644710185188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45932.644710185188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45932.644710185188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45932.644710185188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45932.644710185188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45932.644710185188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45932.644710185188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45932.644710185188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45932.644710185188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45932.644710185188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45932.644710185188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45932.644710185188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45932.644710185188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45932.644710185188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45932.644710185188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45932.644710185188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45932.644710185188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45932.644710185188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45932.644710185188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45932.644710185188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45932.644710185188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45932.644710185188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45932.644710185188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45932.644710185188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45932.644710185188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45932.644710185188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45932.644710185188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45932.644710185188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45932.644710185188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45932.644710185188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45932.644710185188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45932.644710185188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45932.644710185188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45932.644710185188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45932.644710185188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45932.644710185188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45932.644710185188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45932.644710185188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45932.644710185188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45932.644710185188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45932.644710185188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45932.644710185188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45932.644710185188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45932.644710185188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45932.644710185188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45932.644710185188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45932.644710185188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45932.644710185188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45932.644710185188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45932.644710185188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45932.644710185188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45932.644710185188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45932.644710185188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45932.644710185188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45932.644710185188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45932.644710185188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45932.644710185188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45932.644710185188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45932.644710185188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45932.644710185188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45932.644710185188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45932.644710185188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45932.644710185188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45932.644710185188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45932.644710185188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45932.644710185188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45932.644710185188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45932.644710185188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45932.644710185188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45932.644710185188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45932.644710185188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45932.644710185188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45932.644710185188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45932.644710185188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45932.644710185188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45932.644710185188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45932.644710185188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45932.644710185188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45932.644710185188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45932.644710185188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45932.644710185188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45932.644710185188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45932.644710185188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45932.644710185188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45932.644710185188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45932.644710185188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45932.644710185188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45932.644710185188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45932.644710185188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45932.644710185188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45932.644710185188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45932.644710185188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45932.644710185188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45932.644710185188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45932.644710185188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45932.644710185188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45932.644710185188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45932.644710185188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45932.644710185188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45932.644710185188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45932.644710185188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45932.644710185188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45932.644710185188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45932.644710185188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45932.644710185188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45932.644710185188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45932.644710185188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45932.644710185188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45932.644710185188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45932.644710185188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45932.644710185188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45932.644710185188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45932.644710185188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45932.644710185188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45932.644710185188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45932.644710185188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45932.644710185188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45932.644710185188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45932.644710185188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45932.644710185188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45932.644710185188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45932.644710185188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45932.644710185188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45932.644710185188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45932.644710185188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45932.644710185188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45932.644710185188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45932.644710185188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45932.644710185188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45932.644710185188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45932.644710185188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45932.644710185188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45932.644710185188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45932.644710185188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45932.644710185188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45932.644710185188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45932.644710185188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45932.644710185188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45932.644710185188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45932.644710185188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45932.644710185188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45932.644710185188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45932.644710185188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45932.644710185188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45932.644710185188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45932.644710185188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45932.644710185188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45932.644710185188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45932.644710185188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45932.644710185188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45932.644710185188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45932.644710185188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45932.644710185188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45932.644710185188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45932.644710185188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45932.644710185188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45932.644710185188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45932.644710185188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45932.644710185188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45932.644710185188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45932.644710185188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45932.644710185188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45932.644710185188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45932.644710185188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45932.644710185188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45932.644710185188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45932.644710185188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45932.644710185188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45932.644710185188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45932.644710185188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45932.644710185188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45932.644710185188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45932.644710185188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45932.644710185188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45932.644710185188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45932.644710185188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45932.644710185188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45932.644710185188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45932.644710185188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45932.644710185188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45932.644710185188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45932.644710185188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45932.644710185188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45932.644710185188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45932.644710185188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45932.644710185188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45932.644710185188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45932.644710185188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45932.644710185188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45932.644710185188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45932.644710185188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45932.644710185188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45932.644710185188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45932.644710185188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45932.644710185188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45932.644710185188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45932.644710185188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45932.644710185188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45932.644710185188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45932.644710185188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45932.644710185188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45932.644710185188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45932.644710185188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45932.644710185188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45932.644710185188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45932.644710185188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45932.644710185188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45932.644710185188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45932.644710185188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45932.644710185188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45932.644710185188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45932.644710185188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45932.644710185188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45932.644710185188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45932.644710185188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45932.644710185188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45932.644710185188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45932.644710185188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45932.644710185188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45932.644710185188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45932.644710185188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45932.644710185188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45932.644710185188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45932.644710185188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45932.644710185188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45932.644710185188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45932.644710185188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45932.644710185188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45932.644710185188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45932.644710185188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45932.644710185188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45932.644710185188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45932.644710185188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45932.644710185188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45932.644710185188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45932.644710185188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45932.644710185188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45932.644710185188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45932.644710185188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45932.644710185188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45932.644710185188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45932.644710185188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45932.644710185188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45932.644710185188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45932.644710185188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45932.644710185188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45932.644710185188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45932.644710185188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45932.644710185188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45932.644710185188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45932.644710185188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45932.644710185188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45932.644710185188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45932.644710185188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45932.644710185188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45932.644710185188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45932.644710185188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45932.644710185188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45932.644710185188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45932.644710185188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45932.644710185188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45932.644710185188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45932.644710185188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45932.644710185188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45932.644710185188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45932.644710185188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45932.644710185188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45932.644710185188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45932.644710185188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45932.644710185188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45932.644710185188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45932.644710185188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45932.644710185188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45932.644710185188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45932.644710185188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45932.644710185188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45932.644710185188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45932.644710185188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45932.644710185188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45932.644710185188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45932.644710185188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45932.644710185188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45932.644710185188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45932.644710185188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45932.644710185188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45932.644710185188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45932.644710185188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45932.644710185188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45932.644710185188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45932.644710185188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45932.644710185188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45932.644710185188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45932.644710185188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45932.644710185188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45932.644710185188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45932.644710185188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45932.644710185188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45932.644710185188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45932.644710185188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45932.644710185188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45932.644710185188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45932.644710185188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45932.644710185188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45932.644710185188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45932.644710185188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45932.644710185188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45932.644710185188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45932.644710185188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45932.644710185188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45932.644710185188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45932.644710185188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45932.644710185188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45932.644710185188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45932.644710185188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45932.644710185188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45932.644710185188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45932.644710185188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45932.644710185188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39066</v>
      </c>
      <c r="B2" s="110" t="str">
        <f>IFERROR(VLOOKUP(D2,DB!A:K,11,0),"")</f>
        <v>R4</v>
      </c>
      <c r="C2" s="111">
        <v>1</v>
      </c>
      <c r="D2" s="107" t="s">
        <v>35082</v>
      </c>
      <c r="E2" s="112" t="s">
        <v>38964</v>
      </c>
      <c r="F2" s="113">
        <v>45703.480717592596</v>
      </c>
      <c r="G2" s="114">
        <f ca="1">IFERROR(NOW()-F2,"")</f>
        <v>229.16399259259197</v>
      </c>
      <c r="H2" s="113">
        <v>45703.474768518521</v>
      </c>
      <c r="I2" s="110" t="str">
        <f>IFERROR(VLOOKUP(D2,DB!A:F,6,0),"")</f>
        <v>SCECO</v>
      </c>
      <c r="J2" s="110" t="str">
        <f>IFERROR(VLOOKUP(D2,DB!A:G,7,0),"")</f>
        <v>Dead</v>
      </c>
      <c r="K2" s="115" t="s">
        <v>39067</v>
      </c>
      <c r="L2" s="107" t="str">
        <f>IFERROR(VLOOKUP(D2,DB!A:I,9,0),"")</f>
        <v>Latis</v>
      </c>
    </row>
    <row r="3" spans="1:16" ht="33.75" customHeight="1">
      <c r="A3" s="110" t="s">
        <v>39068</v>
      </c>
      <c r="B3" s="110" t="str">
        <f>IFERROR(VLOOKUP(D3,DB!A:K,11,0),"")</f>
        <v>R4</v>
      </c>
      <c r="C3" s="111">
        <v>2</v>
      </c>
      <c r="D3" s="107" t="s">
        <v>39069</v>
      </c>
      <c r="E3" s="112" t="s">
        <v>38964</v>
      </c>
      <c r="F3" s="113">
        <v>45930.890277777777</v>
      </c>
      <c r="G3" s="114">
        <f ca="1">IFERROR(NOW()-F3,"")</f>
        <v>1.7544324074115139</v>
      </c>
      <c r="H3" s="113">
        <v>45930.847372685188</v>
      </c>
      <c r="I3" s="110" t="str">
        <f>IFERROR(VLOOKUP(D3,DB!A:F,6,0),"")</f>
        <v>SCECO</v>
      </c>
      <c r="J3" s="110" t="str">
        <f>IFERROR(VLOOKUP(D3,DB!A:G,7,0),"")</f>
        <v>In progress</v>
      </c>
      <c r="K3" s="115" t="s">
        <v>39070</v>
      </c>
      <c r="L3" s="107" t="str">
        <f>IFERROR(VLOOKUP(D3,DB!A:I,9,0),"")</f>
        <v>Latis</v>
      </c>
    </row>
    <row r="4" spans="1:16" ht="15" customHeight="1">
      <c r="A4" s="110"/>
      <c r="B4" s="110" t="str">
        <f>IFERROR(VLOOKUP(D4,DB!A:K,11,0),"")</f>
        <v/>
      </c>
      <c r="C4" s="111"/>
      <c r="D4" s="107"/>
      <c r="E4" s="112"/>
      <c r="F4" s="113"/>
      <c r="G4" s="114">
        <f ca="1">IFERROR(NOW()-F4,"")</f>
        <v>45932.644710185188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45932.644710185188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45932.644710185188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45932.644710185188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45932.644710185188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45932.644710185188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45932.644710185188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45932.644710185188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45932.644710185188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45932.644710185188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45932.644710185188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45932.644710185188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45932.644710185188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45932.644710185188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45932.644710185188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45932.644710185188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45932.644710185188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45932.644710185188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45932.644710185188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45932.644710185188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45932.644710185188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45932.644710185188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45932.644710185188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45932.644710185188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45932.644710185188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45932.644710185188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45932.644710185188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45932.644710185188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45932.644710185188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45932.644710185188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45932.644710185188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45932.644710185188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45932.644710185188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45932.644710185188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45932.644710185188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45932.644710185188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45932.644710185188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45932.644710185188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45932.644710185188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45932.644710185188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45932.644710185188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45932.644710185188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45932.644710185188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45932.644710185188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45932.644710185188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45932.644710185188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45932.644710185188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45932.644710185188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45932.644710185188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45932.644710185188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45932.644710185188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45932.644710185188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45932.644710185188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45932.644710185188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45932.644710185188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45932.644710185188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45932.644710185188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45932.644710185188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45932.644710185188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45932.644710185188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45932.644710185188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45932.644710185188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45932.644710185188</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40.812649999999849</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6.4558328703715233</v>
      </c>
      <c r="H3" s="38">
        <v>45926.158159722225</v>
      </c>
      <c r="I3" s="37" t="str">
        <f>IFERROR(VLOOKUP(D3,DB!A:F,6,0),"")</f>
        <v>SCECO</v>
      </c>
      <c r="J3" s="37" t="str">
        <f>IFERROR(VLOOKUP(D3,DB!A:G,7,0),"")</f>
        <v>Good</v>
      </c>
      <c r="K3" s="37" t="s">
        <v>39074</v>
      </c>
      <c r="L3" s="37" t="str">
        <f>IFERROR(VLOOKUP(D3,DB!A:I,9,0),"")</f>
        <v>Latis</v>
      </c>
      <c r="M3" s="139"/>
    </row>
    <row r="4" spans="1:13" ht="30.75">
      <c r="A4" s="37" t="s">
        <v>39075</v>
      </c>
      <c r="B4" s="37" t="str">
        <f>IFERROR(VLOOKUP(D4,DB!A:K,11,0),"")</f>
        <v>R5</v>
      </c>
      <c r="C4" s="37">
        <v>1</v>
      </c>
      <c r="D4" s="37" t="s">
        <v>31970</v>
      </c>
      <c r="E4" s="37" t="s">
        <v>38964</v>
      </c>
      <c r="F4" s="38">
        <v>45932.381701388891</v>
      </c>
      <c r="G4" s="39">
        <f ca="1">IFERROR(NOW()-F4,"-")</f>
        <v>0.26300879629707197</v>
      </c>
      <c r="H4" s="38">
        <v>45932.37128472222</v>
      </c>
      <c r="I4" s="37" t="str">
        <f>IFERROR(VLOOKUP(D4,DB!A:F,6,0),"")</f>
        <v>SCECO</v>
      </c>
      <c r="J4" s="37" t="str">
        <f>IFERROR(VLOOKUP(D4,DB!A:G,7,0),"")</f>
        <v>No BB Design</v>
      </c>
      <c r="K4" s="37" t="s">
        <v>39076</v>
      </c>
      <c r="L4" s="37" t="str">
        <f>IFERROR(VLOOKUP(D4,DB!A:I,9,0),"")</f>
        <v>Latis</v>
      </c>
      <c r="M4" s="139"/>
    </row>
    <row r="5" spans="1:13" ht="15">
      <c r="A5" s="37" t="s">
        <v>39077</v>
      </c>
      <c r="B5" s="37" t="str">
        <f>IFERROR(VLOOKUP(D5,DB!A:K,11,0),"")</f>
        <v>R5</v>
      </c>
      <c r="C5" s="37">
        <v>3</v>
      </c>
      <c r="D5" s="37" t="s">
        <v>38289</v>
      </c>
      <c r="E5" s="37" t="s">
        <v>38964</v>
      </c>
      <c r="F5" s="38">
        <v>45932.617569444446</v>
      </c>
      <c r="G5" s="39">
        <f ca="1">IFERROR(NOW()-F5,"-")</f>
        <v>2.7140740741742775E-2</v>
      </c>
      <c r="H5" s="38">
        <v>45932.609930555554</v>
      </c>
      <c r="I5" s="37" t="str">
        <f>IFERROR(VLOOKUP(D5,DB!A:F,6,0),"")</f>
        <v>SCECO</v>
      </c>
      <c r="J5" s="37" t="str">
        <f>IFERROR(VLOOKUP(D5,DB!A:G,7,0),"")</f>
        <v>Haj Removal</v>
      </c>
      <c r="K5" s="37" t="s">
        <v>39078</v>
      </c>
      <c r="L5" s="37" t="str">
        <f>IFERROR(VLOOKUP(D5,DB!A:I,9,0),"")</f>
        <v>Latis</v>
      </c>
      <c r="M5" s="139"/>
    </row>
    <row r="6" spans="1:13" ht="15">
      <c r="A6" s="37"/>
      <c r="B6" s="37" t="str">
        <f>IFERROR(VLOOKUP(D6,DB!A:K,11,0),"")</f>
        <v/>
      </c>
      <c r="C6" s="37"/>
      <c r="D6" s="37"/>
      <c r="E6" s="37"/>
      <c r="F6" s="38"/>
      <c r="G6" s="39">
        <f ca="1">IFERROR(NOW()-F6,"-")</f>
        <v>45932.644710185188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45932.644710185188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45932.644710185188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45932.644710185188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45932.644710185188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45932.644710185188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45932.644710185188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45932.644710185188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45932.644710185188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45932.644710185188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45932.644710185188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45932.644710185188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45932.644710185188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45932.644710185188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45932.644710185188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45932.644710185188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45932.644710185188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45932.644710185188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45932.644710185188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45932.644710185188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45932.644710185188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45932.644710185188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45932.644710185188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45932.644710185188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45932.644710185188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45932.644710185188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45932.644710185188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45932.644710185188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45932.644710185188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45932.644710185188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45932.644710185188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45932.644710185188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45932.644710185188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45932.644710185188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45932.644710185188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45932.644710185188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45932.644710185188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45932.644710185188</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45932.644710185188</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45932.644710185188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45932.644710185188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45932.644710185188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45932.644710185188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45932.644710185188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45932.644710185188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45932.644710185188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45932.644710185188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45932.644710185188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45932.644710185188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45932.644710185188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45932.644710185188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45932.644710185188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45932.644710185188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45932.644710185188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45932.644710185188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45932.644710185188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45932.644710185188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45932.644710185188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45932.644710185188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45932.644710185188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45932.644710185188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45932.644710185188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45932.644710185188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45932.644710185188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45932.644710185188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45932.644710185188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45932.644710185188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45932.644710185188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45932.644710185188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45932.644710185188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45932.644710185188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45932.644710185188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45932.644710185188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45932.644710185188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45932.644710185188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45932.644710185188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45932.644710185188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45932.644710185188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45932.644710185188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45932.644710185188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45932.644710185188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45932.644710185188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45932.644710185188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45932.644710185188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45932.644710185188</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45932.644710185188</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45932.644710185188</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45932.644710185188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45932.644710185188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45932.644710185188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45932.644710185188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45932.644710185188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45932.644710185188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45932.644710185188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45932.644710185188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45932.644710185188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45932.644710185188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45932.644710185188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45932.644710185188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45932.644710185188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45932.644710185188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45932.644710185188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45932.644710185188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45932.644710185188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45932.644710185188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45932.644710185188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45932.644710185188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45932.644710185188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45932.644710185188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45932.644710185188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45932.644710185188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45932.644710185188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45932.644710185188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45932.644710185188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45932.644710185188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45932.644710185188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45932.644710185188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45932.644710185188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45932.644710185188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45932.644710185188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45932.644710185188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45932.644710185188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45932.644710185188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45932.644710185188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45932.644710185188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45932.644710185188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45932.644710185188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45932.644710185188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45932.644710185188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45932.644710185188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45932.644710185188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45932.644710185188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45932.644710185188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45932.644710185188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45932.644710185188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45932.644710185188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45932.644710185188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45932.644710185188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45932.644710185188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45932.644710185188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45932.644710185188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45932.644710185188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45932.644710185188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45932.644710185188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45932.644710185188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45932.644710185188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45932.644710185188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45932.644710185188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45932.644710185188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45932.644710185188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45932.644710185188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45932.644710185188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45932.644710185188</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45932.644710185188</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45932.644710185188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45932.644710185188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45932.644710185188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45932.644710185188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45932.644710185188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45932.644710185188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45932.644710185188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45932.644710185188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45932.644710185188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45932.644710185188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45932.644710185188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45932.644710185188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45932.644710185188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45932.644710185188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45932.644710185188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45932.644710185188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45932.644710185188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45932.644710185188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45932.644710185188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45932.644710185188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45932.644710185188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45932.644710185188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45932.644710185188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45932.644710185188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45932.644710185188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45932.644710185188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45932.644710185188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45932.644710185188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45932.644710185188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45932.644710185188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45932.644710185188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45932.644710185188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45932.644710185188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45932.644710185188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45932.644710185188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45932.644710185188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45932.644710185188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45932.644710185188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45932.644710185188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45932.644710185188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45932.644710185188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45932.644710185188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45932.644710185188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45932.644710185188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45932.644710185188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45932.644710185188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45932.644710185188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45932.644710185188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45932.644710185188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45932.644710185188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45932.644710185188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45932.644710185188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45932.644710185188</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45932.644710185188</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39079</v>
      </c>
      <c r="B2" s="140" t="s">
        <v>5398</v>
      </c>
      <c r="C2" s="140">
        <v>1</v>
      </c>
      <c r="D2" s="140" t="s">
        <v>32861</v>
      </c>
      <c r="E2" s="140" t="s">
        <v>39080</v>
      </c>
      <c r="F2" s="141">
        <v>45929.14371527778</v>
      </c>
      <c r="G2" s="142">
        <f ca="1">IFERROR(NOW()-F2,"-")</f>
        <v>3.5009949074083124</v>
      </c>
      <c r="H2" s="140">
        <v>45929.455266203702</v>
      </c>
      <c r="I2" s="140" t="str">
        <f>IFERROR(VLOOKUP(D2,DB!A:F,6,0),"")</f>
        <v>SCECO</v>
      </c>
      <c r="J2" s="140" t="str">
        <f>IFERROR(VLOOKUP(D2,DB!A:G,7,0),"")</f>
        <v>In progress</v>
      </c>
      <c r="K2" s="140" t="s">
        <v>39081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39082</v>
      </c>
      <c r="B3" s="140" t="s">
        <v>5398</v>
      </c>
      <c r="C3" s="140">
        <v>1</v>
      </c>
      <c r="D3" s="140" t="s">
        <v>34463</v>
      </c>
      <c r="E3" s="140" t="s">
        <v>39080</v>
      </c>
      <c r="F3" s="141">
        <v>45926.772847222222</v>
      </c>
      <c r="G3" s="142">
        <f ca="1">IFERROR(NOW()-F3,"-")</f>
        <v>5.8718629629656789</v>
      </c>
      <c r="H3" s="140">
        <v>45927.449074074102</v>
      </c>
      <c r="I3" s="140" t="str">
        <f>IFERROR(VLOOKUP(D3,DB!A:F,6,0),"")</f>
        <v>SCECO</v>
      </c>
      <c r="J3" s="140" t="str">
        <f>IFERROR(VLOOKUP(D3,DB!A:G,7,0),"")</f>
        <v>Weak</v>
      </c>
      <c r="K3" s="140" t="s">
        <v>39081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39083</v>
      </c>
      <c r="B4" s="140" t="s">
        <v>5398</v>
      </c>
      <c r="C4" s="140">
        <v>1</v>
      </c>
      <c r="D4" s="140" t="s">
        <v>33408</v>
      </c>
      <c r="E4" s="140" t="s">
        <v>39080</v>
      </c>
      <c r="F4" s="141">
        <v>45931.800995370373</v>
      </c>
      <c r="G4" s="142">
        <f ca="1">IFERROR(NOW()-F4,"-")</f>
        <v>0.84371481481502997</v>
      </c>
      <c r="H4" s="141">
        <v>45931.881805555553</v>
      </c>
      <c r="I4" s="140" t="str">
        <f>IFERROR(VLOOKUP(D4,DB!A:F,6,0),"")</f>
        <v>SCECO</v>
      </c>
      <c r="J4" s="140" t="str">
        <f>IFERROR(VLOOKUP(D4,DB!A:G,7,0),"")</f>
        <v>Dead</v>
      </c>
      <c r="K4" s="140" t="s">
        <v>39081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39084</v>
      </c>
      <c r="B5" s="140" t="str">
        <f>IFERROR(VLOOKUP(D5,DB!A:K,11,0),"")</f>
        <v>R6</v>
      </c>
      <c r="C5" s="140">
        <v>2</v>
      </c>
      <c r="D5" s="140" t="s">
        <v>38735</v>
      </c>
      <c r="E5" s="140" t="s">
        <v>38964</v>
      </c>
      <c r="F5" s="143">
        <v>45932.56527777778</v>
      </c>
      <c r="G5" s="142">
        <f ca="1">IFERROR(NOW()-F5,"-")</f>
        <v>7.9432407408603467E-2</v>
      </c>
      <c r="H5" s="143">
        <v>45932.600636574076</v>
      </c>
      <c r="I5" s="140" t="str">
        <f>IFERROR(VLOOKUP(D5,DB!A:F,6,0),"")</f>
        <v>Generator-SG</v>
      </c>
      <c r="J5" s="140" t="str">
        <f>IFERROR(VLOOKUP(D5,DB!A:G,7,0),"")</f>
        <v>Good</v>
      </c>
      <c r="K5" s="140"/>
      <c r="L5" s="140" t="str">
        <f>IFERROR(VLOOKUP(D5,DB!A:I,9,0),"")</f>
        <v>Latis</v>
      </c>
    </row>
    <row r="6" spans="1:16383" ht="31.5" customHeight="1">
      <c r="A6" s="121"/>
      <c r="B6" s="140" t="str">
        <f>IFERROR(VLOOKUP(D6,DB!A:K,11,0),"")</f>
        <v/>
      </c>
      <c r="C6" s="140"/>
      <c r="D6" s="140"/>
      <c r="E6" s="140"/>
      <c r="F6" s="140"/>
      <c r="G6" s="140">
        <f ca="1">IFERROR(NOW()-F6,"-")</f>
        <v>45932.644710185188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45932.644710185188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45932.644710185188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45932.644710185188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45932.644710185188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45932.644710185188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45932.644710185188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45932.644710185188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45932.644710185188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45932.644710185188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45932.644710185188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45932.644710185188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45932.644710185188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45932.644710185188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45932.644710185188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45932.644710185188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45932.644710185188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45932.644710185188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45932.644710185188</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45932.644710185188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45932.644710185188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45932.644710185188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45932.644710185188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45932.644710185188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45932.644710185188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45932.644710185188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45932.644710185188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45932.644710185188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45932.644710185188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45932.644710185188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45932.644710185188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45932.644710185188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45932.644710185188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45932.644710185188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45932.644710185188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45932.644710185188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45932.644710185188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45932.644710185188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45932.644710185188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45932.644710185188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45932.644710185188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45932.644710185188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45932.644710185188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45932.644710185188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45932.644710185188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45932.644710185188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45932.644710185188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45932.644710185188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45932.644710185188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45932.644710185188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45932.644710185188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45932.644710185188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45932.644710185188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45932.644710185188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45932.644710185188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45932.644710185188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45932.644710185188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45932.644710185188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45932.644710185188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45932.644710185188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45932.644710185188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45932.644710185188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45932.644710185188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45932.644710185188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45932.644710185188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45932.644710185188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45932.644710185188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45932.644710185188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45932.644710185188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45932.644710185188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45932.644710185188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45932.644710185188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45932.644710185188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45932.644710185188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45932.644710185188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45932.644710185188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45932.644710185188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45932.644710185188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45932.644710185188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45932.644710185188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45932.644710185188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45932.644710185188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45932.644710185188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45932.644710185188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45932.644710185188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45932.644710185188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45932.644710185188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45932.644710185188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45932.644710185188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45932.644710185188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45932.644710185188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45932.644710185188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45932.644710185188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45932.644710185188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45932.644710185188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45932.644710185188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45932.644710185188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45932.644710185188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45932.644710185188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45932.644710185188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45932.644710185188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45932.644710185188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45932.644710185188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45932.644710185188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45932.644710185188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45932.644710185188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45932.644710185188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45932.644710185188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45932.644710185188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45932.644710185188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45932.644710185188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45932.644710185188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45932.644710185188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45932.644710185188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45932.644710185188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45932.644710185188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45932.644710185188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45932.644710185188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45932.644710185188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45932.644710185188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45932.644710185188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45932.644710185188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45932.644710185188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45932.644710185188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45932.644710185188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45932.644710185188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45932.644710185188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45932.644710185188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45932.644710185188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45932.644710185188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45932.644710185188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45932.644710185188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45932.644710185188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45932.644710185188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45932.644710185188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45932.644710185188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45932.644710185188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45932.644710185188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45932.644710185188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45932.644710185188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45932.644710185188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45932.644710185188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45932.644710185188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45932.644710185188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45932.644710185188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45932.644710185188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45932.644710185188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45932.644710185188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45932.644710185188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45932.644710185188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45932.644710185188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45932.644710185188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45932.644710185188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45932.644710185188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45932.644710185188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45932.644710185188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45932.644710185188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45932.644710185188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45932.644710185188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45932.644710185188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45932.644710185188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45932.644710185188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45932.644710185188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45932.644710185188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45932.644710185188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45932.644710185188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45932.644710185188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45932.644710185188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45932.644710185188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45932.644710185188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45932.644710185188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45932.644710185188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45932.644710185188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45932.644710185188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45932.644710185188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45932.644710185188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45932.644710185188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45932.644710185188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45932.644710185188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45932.644710185188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45932.644710185188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45932.644710185188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45932.644710185188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45932.644710185188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45932.644710185188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45932.644710185188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45932.644710185188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45932.644710185188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45932.644710185188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45932.644710185188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45932.644710185188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45932.644710185188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45932.644710185188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45932.644710185188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45932.644710185188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45932.644710185188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45932.644710185188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45932.644710185188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45932.644710185188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45932.644710185188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45932.644710185188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45932.644710185188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45932.644710185188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45932.644710185188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45932.644710185188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45932.644710185188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45932.644710185188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45932.644710185188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45932.644710185188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45932.644710185188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45932.644710185188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45932.644710185188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45932.644710185188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45932.644710185188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45932.644710185188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45932.644710185188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45932.644710185188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45932.644710185188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45932.644710185188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45932.644710185188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45932.644710185188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45932.644710185188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45932.644710185188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45932.644710185188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45932.644710185188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45932.644710185188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45932.644710185188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45932.644710185188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45932.644710185188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45932.644710185188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45932.644710185188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45932.644710185188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45932.644710185188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45932.644710185188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45932.644710185188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45932.644710185188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45932.644710185188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45932.644710185188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45932.644710185188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45932.644710185188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45932.644710185188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45932.644710185188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45932.644710185188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45932.644710185188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45932.644710185188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45932.644710185188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45932.644710185188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45932.644710185188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45932.644710185188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45932.644710185188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45932.644710185188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45932.644710185188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45932.644710185188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45932.644710185188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45932.644710185188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45932.644710185188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45932.644710185188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45932.644710185188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45932.644710185188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45932.644710185188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45932.644710185188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45932.644710185188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45932.644710185188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45932.644710185188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45932.644710185188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45932.644710185188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45932.644710185188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45932.644710185188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45932.644710185188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45932.644710185188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45932.644710185188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45932.644710185188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45932.644710185188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45932.644710185188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45932.644710185188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45932.644710185188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45932.644710185188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45932.644710185188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45932.644710185188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45932.644710185188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45932.644710185188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45932.644710185188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45932.644710185188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45932.644710185188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45932.644710185188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45932.644710185188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45932.644710185188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45932.644710185188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45932.644710185188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45932.644710185188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45932.644710185188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45932.644710185188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45932.644710185188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45932.644710185188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45932.644710185188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45932.644710185188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45932.644710185188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45932.644710185188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45932.644710185188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45932.644710185188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45932.644710185188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45932.644710185188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45932.644710185188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45932.644710185188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45932.644710185188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45932.644710185188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45932.644710185188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45932.644710185188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45932.644710185188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45932.644710185188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45932.644710185188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45932.644710185188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45932.644710185188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45932.644710185188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45932.644710185188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45932.644710185188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45932.644710185188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45932.644710185188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45932.644710185188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45932.644710185188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45932.644710185188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45932.644710185188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45932.644710185188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45932.644710185188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45932.644710185188</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