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48" documentId="13_ncr:1_{F6CB121F-512D-4AA6-A0C1-0FB36C537598}" xr6:coauthVersionLast="47" xr6:coauthVersionMax="47" xr10:uidLastSave="{825BB2D2-3F52-4C0F-8760-2B29B4346BD7}"/>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<sst xmlns="http://schemas.openxmlformats.org/spreadsheetml/2006/main" count="178600" uniqueCount="39085">
  <si>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</si>
  <si>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</si>
  <si>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</si>
  <si>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</si>
  <si>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</si>
  <si>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</si>
  <si>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</si>
  <si>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</si>
  <si>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</si>
  <si>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</si>
  <si>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</si>
  <si>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</si>
  <si>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</si>
  <si>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</si>
  <si>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</si>
  <si>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</si>
  <si>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</si>
  <si>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</si>
  <si>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</si>
  <si>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</si>
  <si>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</si>
  <si>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</si>
  <si>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</si>
  <si>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</si>
  <si>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</si>
  <si>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</si>
  <si>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</si>
  <si>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</si>
  <si>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</si>
  <si>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</si>
  <si>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</si>
  <si>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</si>
  <si>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</si>
  <si>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</si>
  <si>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</si>
  <si>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</si>
  <si>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</si>
  <si>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</si>
  <si>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</si>
  <si>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</si>
  <si>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</si>
  <si>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</si>
  <si>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</si>
  <si>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</si>
  <si>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</si>
  <si>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</si>
  <si>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</si>
  <si>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</si>
  <si>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</si>
  <si>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</si>
  <si>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</si>
  <si>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</si>
  <si>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</si>
  <si>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</si>
  <si>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</si>
  <si>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</si>
  <si>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</si>
  <si>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</si>
  <si>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</si>
  <si>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</si>
  <si>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</si>
  <si>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</si>
  <si>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</si>
  <si>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</si>
  <si>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</si>
  <si>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</si>
  <si>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</si>
  <si>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</si>
  <si>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</si>
  <si>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</si>
  <si>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</si>
  <si>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</si>
  <si>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</si>
  <si>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</si>
  <si>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</si>
  <si>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</si>
  <si>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</si>
  <si>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</si>
  <si>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</si>
  <si>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</si>
  <si>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</si>
  <si>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</si>
  <si>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</si>
  <si>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</si>
  <si>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</si>
  <si>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</si>
  <si>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</si>
  <si>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</si>
  <si>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</si>
  <si>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</si>
  <si>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</si>
  <si>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</si>
  <si>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</si>
  <si>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</si>
  <si>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</si>
  <si>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</si>
  <si>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</si>
  <si>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</si>
  <si>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</si>
  <si>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</si>
  <si>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</si>
  <si>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</si>
  <si>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</si>
  <si>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</si>
  <si>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</si>
  <si>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</si>
  <si>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</si>
  <si>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</si>
  <si>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</si>
  <si>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</si>
  <si>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</si>
  <si>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</si>
  <si>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</si>
  <si>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</si>
  <si>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</si>
  <si>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</si>
  <si>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</si>
  <si>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</si>
  <si>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</si>
  <si>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</si>
  <si>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</si>
  <si>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</si>
  <si>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</si>
  <si>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</si>
  <si>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</si>
  <si>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</si>
  <si>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</si>
  <si>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</si>
  <si>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</si>
  <si>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</si>
  <si>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</si>
  <si>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</si>
  <si>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</si>
  <si>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</si>
  <si>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</si>
  <si>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</si>
  <si>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</si>
  <si>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</si>
  <si>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</si>
  <si>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</si>
  <si>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</si>
  <si>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</si>
  <si>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</si>
  <si>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</si>
  <si>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</si>
  <si>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</si>
  <si>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</si>
  <si>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</si>
  <si>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</si>
  <si>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</si>
  <si>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</si>
  <si>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</si>
  <si>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</si>
  <si>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</si>
  <si>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</si>
  <si>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</si>
  <si>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</si>
  <si>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</si>
  <si>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</si>
  <si>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</si>
  <si>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</si>
  <si>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</si>
  <si>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</si>
  <si>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</si>
  <si>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</si>
  <si>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</si>
  <si>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</si>
  <si>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</si>
  <si>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</si>
  <si>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</si>
  <si>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</si>
  <si>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</si>
  <si>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</si>
  <si>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</si>
  <si>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</si>
  <si>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</si>
  <si>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</si>
  <si>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</si>
  <si>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</si>
  <si>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</si>
  <si>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</si>
  <si>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</si>
  <si>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</si>
  <si>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</si>
  <si>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</si>
  <si>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</si>
  <si>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</si>
  <si>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</si>
  <si>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</si>
  <si>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</si>
  <si>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</si>
  <si>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</si>
  <si>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</si>
  <si>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</si>
  <si>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</si>
  <si>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</si>
  <si>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</si>
  <si>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</si>
  <si>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</si>
  <si>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</si>
  <si>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</si>
  <si>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</si>
  <si>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</si>
  <si>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</si>
  <si>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</si>
  <si>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</si>
  <si>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</si>
  <si>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</si>
  <si>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</si>
  <si>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</si>
  <si>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</si>
  <si>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</si>
  <si>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</si>
  <si>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</si>
  <si>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</si>
  <si>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</si>
  <si>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</si>
  <si>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</si>
  <si>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</si>
  <si>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</si>
  <si>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</si>
  <si>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</si>
  <si>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</si>
  <si>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</si>
  <si>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</si>
  <si>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</si>
  <si>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</si>
  <si>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</si>
  <si>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</si>
  <si>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</si>
  <si>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</si>
  <si>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</si>
  <si>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</si>
  <si>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</si>
  <si>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</si>
  <si>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</si>
  <si>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</si>
  <si>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</si>
  <si>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</si>
  <si>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</si>
  <si>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</si>
  <si>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</si>
  <si>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</si>
  <si>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</si>
  <si>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</si>
  <si>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</si>
  <si>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</si>
  <si>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</si>
  <si>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</si>
  <si>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</si>
  <si>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</si>
  <si>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</si>
  <si>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</si>
  <si>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</si>
  <si>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</si>
  <si>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</si>
  <si>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</si>
  <si>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</si>
  <si>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</si>
  <si>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</si>
  <si>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</si>
  <si>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</si>
  <si>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</si>
  <si>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</si>
  <si>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</si>
  <si>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</si>
  <si>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</si>
  <si>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</si>
  <si>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</si>
  <si>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</si>
  <si>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</si>
  <si>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</si>
  <si>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</si>
  <si>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</si>
  <si>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</si>
  <si>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</si>
  <si>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</si>
  <si>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</si>
  <si>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</si>
  <si>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</si>
  <si>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</si>
  <si>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</si>
  <si>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</si>
  <si>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</si>
  <si>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</si>
  <si>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</si>
  <si>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</si>
  <si>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</si>
  <si>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</si>
  <si>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</si>
  <si>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</si>
  <si>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</si>
  <si>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</si>
  <si>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</si>
  <si>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</si>
  <si>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</si>
  <si>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</si>
  <si>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</si>
  <si>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</si>
  <si>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</si>
  <si>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</si>
  <si>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</si>
  <si>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</si>
  <si>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</si>
  <si>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</si>
  <si>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</si>
  <si>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</si>
  <si>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</si>
  <si>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</si>
  <si>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</si>
  <si>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</si>
  <si>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</si>
  <si>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</si>
  <si>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</si>
  <si>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</si>
  <si>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</si>
  <si>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</si>
  <si>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</si>
  <si>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</si>
  <si>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</si>
  <si>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</si>
  <si>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</si>
  <si>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</si>
  <si>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</si>
  <si>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</si>
  <si>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</si>
  <si>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</si>
  <si>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</si>
  <si>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</si>
  <si>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</si>
  <si>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</si>
  <si>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</si>
  <si>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</si>
  <si>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</si>
  <si>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</si>
  <si>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</si>
  <si>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</si>
  <si>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</si>
  <si>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</si>
  <si>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</si>
  <si>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</si>
  <si>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</si>
  <si>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</si>
  <si>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</si>
  <si>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</si>
  <si>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</si>
  <si>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</si>
  <si>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</si>
  <si>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</si>
  <si>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</si>
  <si>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</si>
  <si>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</si>
  <si>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</si>
  <si>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</si>
  <si>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</si>
  <si>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</si>
  <si>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</si>
  <si>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</si>
  <si>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</si>
  <si>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</si>
  <si>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</si>
  <si>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</si>
  <si>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</si>
  <si>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</si>
  <si>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</si>
  <si>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</si>
  <si>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</si>
  <si>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</si>
  <si>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</si>
  <si>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</si>
  <si>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</si>
  <si>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</si>
  <si>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</si>
  <si>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</si>
  <si>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</si>
  <si>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</si>
  <si>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</si>
  <si>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</si>
  <si>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</si>
  <si>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</si>
  <si>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</si>
  <si>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</si>
  <si>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</si>
  <si>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</si>
  <si>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</si>
  <si>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</si>
  <si>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</si>
  <si>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</si>
  <si>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</si>
  <si>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</si>
  <si>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</si>
  <si>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</si>
  <si>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</si>
  <si>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</si>
  <si>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</si>
  <si>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</si>
  <si>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</si>
  <si>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</si>
  <si>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</si>
  <si>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</si>
  <si>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</si>
  <si>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</si>
  <si>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</si>
  <si>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</si>
  <si>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</si>
  <si>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</si>
  <si>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</si>
  <si>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</si>
  <si>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</si>
  <si>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</si>
  <si>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</si>
  <si>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</si>
  <si>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</si>
  <si>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</si>
  <si>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</si>
  <si>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</si>
  <si>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</si>
  <si>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</si>
  <si>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</si>
  <si>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</si>
  <si>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</si>
  <si>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</si>
  <si>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</si>
  <si>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</si>
  <si>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</si>
  <si>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</si>
  <si>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</si>
  <si>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</si>
  <si>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</si>
  <si>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</si>
  <si>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</si>
  <si>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</si>
  <si>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</si>
  <si>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</si>
  <si>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</si>
  <si>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</si>
  <si>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</si>
  <si>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</si>
  <si>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</si>
  <si>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</si>
  <si>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</si>
  <si>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</si>
  <si>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</si>
  <si>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</si>
  <si>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</si>
  <si>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</si>
  <si>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</si>
  <si>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</si>
  <si>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</si>
  <si>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</si>
  <si>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</si>
  <si>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</si>
  <si>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</si>
  <si>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</si>
  <si>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</si>
  <si>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</si>
  <si>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</si>
  <si>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</si>
  <si>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</si>
  <si>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</si>
  <si>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</si>
  <si>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</si>
  <si>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</si>
  <si>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</si>
  <si>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</si>
  <si>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</si>
  <si>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</si>
  <si>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</si>
  <si>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</si>
  <si>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</si>
  <si>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</si>
  <si>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</si>
  <si>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</si>
  <si>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</si>
  <si>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</si>
  <si>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</si>
  <si>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</si>
  <si>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</si>
  <si>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</si>
  <si>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</si>
  <si>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</si>
  <si>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</si>
  <si>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</si>
  <si>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</si>
  <si>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</si>
  <si>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</si>
  <si>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</si>
  <si>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</si>
  <si>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</si>
  <si>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</si>
  <si>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</si>
  <si>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</si>
  <si>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</si>
  <si>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</si>
  <si>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</si>
  <si>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</si>
  <si>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</si>
  <si>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</si>
  <si>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</si>
  <si>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</si>
  <si>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</si>
  <si>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</si>
  <si>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</si>
  <si>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</si>
  <si>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</si>
  <si>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</si>
  <si>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</si>
  <si>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</si>
  <si>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</si>
  <si>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</si>
  <si>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</si>
  <si>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</si>
  <si>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</si>
  <si>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</si>
  <si>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</si>
  <si>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</si>
  <si>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</si>
  <si>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</si>
  <si>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</si>
  <si>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</si>
  <si>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</si>
  <si>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</si>
  <si>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</si>
  <si>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</si>
  <si>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</si>
  <si>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</si>
  <si>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</si>
  <si>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</si>
  <si>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</si>
  <si>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</si>
  <si>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</si>
  <si>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</si>
  <si>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</si>
  <si>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</si>
  <si>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</si>
  <si>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</si>
  <si>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</si>
  <si>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</si>
  <si>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</si>
  <si>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</si>
  <si>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</si>
  <si>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</si>
  <si>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</si>
  <si>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</si>
  <si>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</si>
  <si>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</si>
  <si>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</si>
  <si>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</si>
  <si>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</si>
  <si>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</si>
  <si>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</si>
  <si>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</si>
  <si>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</si>
  <si>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</si>
  <si>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</si>
  <si>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</si>
  <si>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</si>
  <si>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</si>
  <si>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</si>
  <si>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</si>
  <si>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</si>
  <si>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</si>
  <si>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</si>
  <si>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</si>
  <si>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</si>
  <si>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</si>
  <si>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</si>
  <si>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</si>
  <si>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</si>
  <si>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</si>
  <si>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</si>
  <si>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</si>
  <si>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</si>
  <si>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</si>
  <si>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</si>
  <si>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</si>
  <si>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</si>
  <si>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</si>
  <si>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</si>
  <si>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</si>
  <si>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</si>
  <si>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</si>
  <si>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</si>
  <si>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</si>
  <si>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</si>
  <si>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</si>
  <si>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</si>
  <si>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</si>
  <si>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</si>
  <si>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</si>
  <si>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</si>
  <si>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</si>
  <si>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</si>
  <si>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</si>
  <si>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</si>
  <si>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</si>
  <si>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</si>
  <si>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</si>
  <si>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</si>
  <si>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</si>
  <si>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</si>
  <si>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</si>
  <si>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</si>
  <si>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</si>
  <si>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</si>
  <si>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</si>
  <si>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</si>
  <si>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</si>
  <si>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</si>
  <si>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</si>
  <si>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</si>
  <si>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</si>
  <si>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</si>
  <si>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</si>
  <si>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</si>
  <si>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</si>
  <si>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</si>
  <si>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</si>
  <si>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</si>
  <si>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</si>
  <si>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</si>
  <si>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</si>
  <si>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</si>
  <si>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</si>
  <si>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</si>
  <si>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</si>
  <si>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</si>
  <si>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</si>
  <si>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</si>
  <si>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</si>
  <si>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</si>
  <si>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</si>
  <si>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</si>
  <si>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</si>
  <si>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</si>
  <si>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</si>
  <si>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</si>
  <si>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</si>
  <si>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</si>
  <si>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</si>
  <si>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</si>
  <si>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</si>
  <si>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</si>
  <si>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</si>
  <si>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</si>
  <si>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</si>
  <si>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</si>
  <si>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</si>
  <si>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</si>
  <si>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</si>
  <si>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</si>
  <si>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</si>
  <si>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</si>
  <si>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</si>
  <si>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</si>
  <si>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</si>
  <si>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</si>
  <si>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</si>
  <si>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</si>
  <si>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</si>
  <si>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</si>
  <si>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</si>
  <si>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</si>
  <si>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</si>
  <si>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</si>
  <si>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</si>
  <si>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</si>
  <si>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</si>
  <si>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</si>
  <si>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</si>
  <si>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</si>
  <si>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</si>
  <si>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</si>
  <si>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</si>
  <si>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</si>
  <si>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</si>
  <si>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</si>
  <si>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</si>
  <si>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</si>
  <si>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</si>
  <si>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</si>
  <si>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</si>
  <si>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</si>
  <si>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</si>
  <si>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</si>
  <si>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</si>
  <si>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</si>
  <si>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</si>
  <si>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</si>
  <si>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</si>
  <si>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</si>
  <si>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</si>
  <si>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</si>
  <si>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</si>
  <si>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</si>
  <si>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</si>
  <si>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</si>
  <si>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</si>
  <si>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</si>
  <si>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</si>
  <si>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</si>
  <si>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</si>
  <si>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</si>
  <si>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</si>
  <si>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</si>
  <si>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</si>
  <si>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</si>
  <si>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</si>
  <si>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</si>
  <si>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</si>
  <si>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</si>
  <si>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</si>
  <si>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</si>
  <si>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</si>
  <si>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</si>
  <si>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</si>
  <si>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</si>
  <si>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</si>
  <si>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</si>
  <si>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</si>
  <si>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</si>
  <si>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</si>
  <si>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</si>
  <si>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</si>
  <si>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</si>
  <si>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</si>
  <si>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</si>
  <si>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</si>
  <si>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</si>
  <si>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</si>
  <si>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</si>
  <si>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</si>
  <si>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</si>
  <si>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</si>
  <si>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</si>
  <si>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</si>
  <si>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</si>
  <si>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</si>
  <si>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</si>
  <si>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</si>
  <si>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</si>
  <si>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</si>
  <si>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</si>
  <si>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</si>
  <si>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</si>
  <si>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</si>
  <si>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</si>
  <si>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</si>
  <si>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</si>
  <si>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</si>
  <si>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</si>
  <si>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</si>
  <si>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</si>
  <si>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</si>
  <si>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</si>
  <si>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</si>
  <si>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</si>
  <si>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</si>
  <si>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</si>
  <si>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</si>
  <si>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</si>
  <si>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</si>
  <si>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</si>
  <si>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</si>
  <si>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</si>
  <si>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</si>
  <si>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</si>
  <si>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</si>
  <si>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</si>
  <si>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</si>
  <si>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</si>
  <si>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</si>
  <si>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</si>
  <si>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</si>
  <si>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</si>
  <si>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</si>
  <si>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</si>
  <si>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</si>
  <si>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</si>
  <si>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</si>
  <si>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</si>
  <si>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</si>
  <si>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</si>
  <si>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</si>
  <si>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</si>
  <si>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</si>
  <si>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</si>
  <si>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</si>
  <si>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</si>
  <si>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</si>
  <si>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</si>
  <si>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</si>
  <si>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</si>
  <si>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</si>
  <si>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</si>
  <si>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</si>
  <si>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</si>
  <si>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</si>
  <si>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</si>
  <si>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</si>
  <si>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</si>
  <si>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</si>
  <si>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</si>
  <si>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</si>
  <si>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</si>
  <si>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</si>
  <si>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</si>
  <si>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</si>
  <si>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</si>
  <si>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</si>
  <si>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</si>
  <si>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</si>
  <si>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</si>
  <si>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</si>
  <si>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</si>
  <si>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</si>
  <si>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</si>
  <si>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</si>
  <si>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</si>
  <si>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</si>
  <si>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</si>
  <si>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</si>
  <si>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</si>
  <si>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</si>
  <si>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</si>
  <si>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</si>
  <si>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</si>
  <si>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</si>
  <si>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</si>
  <si>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</si>
  <si>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</si>
  <si>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</si>
  <si>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</si>
  <si>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</si>
  <si>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</si>
  <si>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</si>
  <si>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</si>
  <si>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</si>
  <si>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</si>
  <si>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</si>
  <si>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</si>
  <si>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</si>
  <si>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</si>
  <si>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</si>
  <si>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</si>
  <si>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</si>
  <si>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</si>
  <si>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</si>
  <si>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</si>
  <si>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</si>
  <si>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</si>
  <si>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</si>
  <si>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</si>
  <si>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</si>
  <si>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</si>
  <si>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</si>
  <si>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</si>
  <si>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</si>
  <si>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</si>
  <si>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</si>
  <si>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</si>
  <si>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</si>
  <si>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</si>
  <si>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</si>
  <si>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</si>
  <si>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</si>
  <si>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</si>
  <si>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</si>
  <si>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</si>
  <si>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</si>
  <si>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</si>
  <si>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</si>
  <si>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</si>
  <si>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</si>
  <si>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</si>
  <si>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</si>
  <si>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</si>
  <si>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</si>
  <si>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</si>
  <si>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</si>
  <si>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</si>
  <si>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</si>
  <si>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</si>
  <si>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</si>
  <si>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</si>
  <si>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</si>
  <si>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</si>
  <si>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</si>
  <si>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</si>
  <si>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</si>
  <si>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</si>
  <si>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</si>
  <si>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</si>
  <si>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</si>
  <si>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</si>
  <si>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</si>
  <si>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</si>
  <si>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</si>
  <si>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</si>
  <si>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</si>
  <si>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</si>
  <si>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</si>
  <si>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</si>
  <si>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</si>
  <si>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</si>
  <si>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</si>
  <si>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</si>
  <si>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</si>
  <si>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</si>
  <si>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</si>
  <si>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</si>
  <si>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</si>
  <si>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</si>
  <si>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</si>
  <si>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</si>
  <si>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</si>
  <si>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</si>
  <si>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</si>
  <si>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</si>
  <si>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</si>
  <si>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</si>
  <si>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</si>
  <si>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</si>
  <si>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</si>
  <si>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</si>
  <si>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</si>
  <si>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</si>
  <si>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</si>
  <si>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</si>
  <si>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</si>
  <si>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</si>
  <si>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</si>
  <si>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</si>
  <si>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</si>
  <si>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</si>
  <si>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</si>
  <si>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</si>
  <si>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</si>
  <si>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</si>
  <si>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</si>
  <si>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</si>
  <si>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</si>
  <si>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</si>
  <si>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</si>
  <si>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</si>
  <si>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</si>
  <si>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</si>
  <si>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</si>
  <si>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</si>
  <si>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</si>
  <si>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</si>
  <si>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</si>
  <si>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</si>
  <si>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</si>
  <si>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</si>
  <si>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</si>
  <si>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</si>
  <si>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</si>
  <si>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</si>
  <si>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</si>
  <si>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</si>
  <si>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</si>
  <si>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</si>
  <si>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</si>
  <si>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</si>
  <si>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</si>
  <si>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</si>
  <si>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</si>
  <si>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</si>
  <si>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</si>
  <si>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</si>
  <si>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</si>
  <si>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</si>
  <si>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</si>
  <si>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</si>
  <si>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</si>
  <si>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</si>
  <si>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</si>
  <si>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</si>
  <si>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</si>
  <si>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</si>
  <si>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</si>
  <si>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</si>
  <si>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</si>
  <si>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</si>
  <si>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</si>
  <si>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</si>
  <si>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</si>
  <si>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</si>
  <si>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</si>
  <si>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</si>
  <si>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</si>
  <si>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</si>
  <si>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</si>
  <si>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</si>
  <si>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</si>
  <si>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</si>
  <si>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</si>
  <si>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</si>
  <si>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</si>
  <si>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</si>
  <si>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</si>
  <si>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</si>
  <si>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</si>
  <si>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</si>
  <si>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</si>
  <si>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</si>
  <si>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</si>
  <si>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</si>
  <si>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</si>
  <si>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</si>
  <si>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</si>
  <si>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</si>
  <si>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</si>
  <si>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</si>
  <si>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</si>
  <si>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</si>
  <si>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</si>
  <si>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</si>
  <si>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</si>
  <si>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</si>
  <si>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</si>
  <si>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</si>
  <si>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</si>
  <si>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</si>
  <si>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</si>
  <si>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</si>
  <si>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</si>
  <si>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</si>
  <si>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</si>
  <si>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</si>
  <si>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</si>
  <si>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</si>
  <si>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</si>
  <si>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</si>
  <si>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</si>
  <si>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</si>
  <si>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</si>
  <si>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</si>
  <si>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</si>
  <si>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</si>
  <si>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</si>
  <si>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</si>
  <si>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</si>
  <si>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</si>
  <si>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</si>
  <si>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</si>
  <si>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</si>
  <si>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</si>
  <si>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</si>
  <si>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</si>
  <si>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</si>
  <si>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</si>
  <si>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</si>
  <si>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</si>
  <si>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</si>
  <si>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</si>
  <si>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</si>
  <si>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</si>
  <si>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</si>
  <si>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</si>
  <si>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</si>
  <si>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</si>
  <si>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</si>
  <si>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</si>
  <si>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</si>
  <si>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</si>
  <si>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</si>
  <si>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</si>
  <si>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</si>
  <si>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</si>
  <si>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</si>
  <si>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</si>
  <si>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</si>
  <si>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</si>
  <si>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</si>
  <si>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</si>
  <si>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</si>
  <si>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</si>
  <si>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</si>
  <si>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</si>
  <si>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</si>
  <si>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</si>
  <si>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</si>
  <si>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</si>
  <si>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</si>
  <si>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</si>
  <si>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</si>
  <si>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</si>
  <si>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</si>
  <si>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</si>
  <si>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</si>
  <si>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</si>
  <si>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</si>
  <si>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</si>
  <si>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</si>
  <si>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</si>
  <si>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</si>
  <si>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</si>
  <si>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</si>
  <si>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</si>
  <si>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</si>
  <si>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</si>
  <si>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</si>
  <si>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</si>
  <si>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</si>
  <si>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</si>
  <si>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</si>
  <si>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</si>
  <si>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</si>
  <si>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</si>
  <si>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</si>
  <si>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</si>
  <si>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</si>
  <si>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</si>
  <si>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</si>
  <si>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</si>
  <si>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</si>
  <si>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</si>
  <si>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</si>
  <si>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</si>
  <si>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</si>
  <si>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</si>
  <si>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</si>
  <si>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</si>
  <si>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</si>
  <si>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</si>
  <si>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</si>
  <si>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</si>
  <si>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</si>
  <si>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</si>
  <si>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</si>
  <si>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</si>
  <si>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</si>
  <si>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</si>
  <si>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</si>
  <si>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</si>
  <si>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</si>
  <si>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</si>
  <si>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</si>
  <si>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</si>
  <si>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</si>
  <si>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</si>
  <si>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</si>
  <si>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</si>
  <si>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</si>
  <si>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</si>
  <si>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</si>
  <si>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</si>
  <si>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</si>
  <si>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</si>
  <si>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</si>
  <si>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</si>
  <si>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</si>
  <si>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</si>
  <si>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</si>
  <si>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</si>
  <si>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</si>
  <si>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</si>
  <si>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</si>
  <si>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</si>
  <si>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</si>
  <si>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</si>
  <si>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</si>
  <si>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</si>
  <si>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</si>
  <si>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</si>
  <si>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</si>
  <si>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</si>
  <si>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</si>
  <si>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</si>
  <si>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</si>
  <si>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</si>
  <si>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</si>
  <si>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</si>
  <si>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</si>
  <si>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</si>
  <si>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</si>
  <si>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</si>
  <si>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</si>
  <si>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</si>
  <si>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</si>
  <si>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</si>
  <si>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</si>
  <si>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</si>
  <si>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</si>
  <si>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</si>
  <si>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</si>
  <si>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</si>
  <si>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</si>
  <si>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</si>
  <si>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</si>
  <si>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</si>
  <si>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</si>
  <si>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</si>
  <si>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</si>
  <si>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</si>
  <si>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</si>
  <si>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</si>
  <si>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</si>
  <si>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</si>
  <si>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</si>
  <si>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</si>
  <si>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</si>
  <si>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</si>
  <si>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</si>
  <si>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</si>
  <si>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</si>
  <si>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</si>
  <si>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</si>
  <si>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</si>
  <si>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</si>
  <si>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</si>
  <si>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</si>
  <si>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</si>
  <si>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</si>
  <si>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</si>
  <si>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</si>
  <si>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</si>
  <si>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</si>
  <si>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</si>
  <si>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</si>
  <si>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</si>
  <si>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</si>
  <si>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</si>
  <si>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</si>
  <si>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</si>
  <si>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</si>
  <si>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</si>
  <si>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</si>
  <si>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</si>
  <si>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</si>
  <si>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</si>
  <si>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</si>
  <si>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</si>
  <si>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</si>
  <si>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</si>
  <si>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</si>
  <si>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</si>
  <si>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</si>
  <si>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</si>
  <si>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</si>
  <si>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</si>
  <si>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</si>
  <si>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</si>
  <si>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</si>
  <si>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</si>
  <si>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</si>
  <si>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</si>
  <si>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</si>
  <si>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</si>
  <si>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</si>
  <si>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</si>
  <si>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</si>
  <si>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</si>
  <si>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</si>
  <si>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</si>
  <si>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</si>
  <si>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</si>
  <si>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</si>
  <si>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</si>
  <si>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</si>
  <si>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</si>
  <si>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</si>
  <si>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</si>
  <si>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</si>
  <si>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</si>
  <si>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</si>
  <si>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</si>
  <si>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</si>
  <si>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</si>
  <si>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</si>
  <si>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</si>
  <si>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</si>
  <si>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</si>
  <si>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</si>
  <si>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</si>
  <si>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</si>
  <si>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</si>
  <si>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</si>
  <si>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</si>
  <si>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</si>
  <si>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</si>
  <si>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</si>
  <si>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</si>
  <si>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</si>
  <si>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</si>
  <si>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</si>
  <si>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</si>
  <si>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</si>
  <si>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</si>
  <si>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</si>
  <si>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</si>
  <si>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</si>
  <si>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</si>
  <si>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</si>
  <si>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</si>
  <si>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</si>
  <si>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</si>
  <si>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</si>
  <si>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</si>
  <si>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</si>
  <si>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</si>
  <si>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</si>
  <si>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</si>
  <si>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</si>
  <si>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</si>
  <si>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</si>
  <si>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</si>
  <si>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</si>
  <si>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</si>
  <si>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</si>
  <si>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</si>
  <si>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</si>
  <si>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</si>
  <si>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</si>
  <si>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</si>
  <si>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</si>
  <si>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</si>
  <si>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</si>
  <si>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</si>
  <si>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</si>
  <si>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</si>
  <si>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</si>
  <si>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</si>
  <si>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</si>
  <si>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</si>
  <si>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</si>
  <si>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</si>
  <si>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</si>
  <si>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</si>
  <si>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</si>
  <si>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</si>
  <si>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</si>
  <si>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</si>
  <si>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</si>
  <si>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</si>
  <si>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</si>
  <si>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</si>
  <si>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</si>
  <si>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</si>
  <si>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</si>
  <si>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</si>
  <si>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</si>
  <si>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</si>
  <si>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</si>
  <si>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</si>
  <si>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</si>
  <si>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</si>
  <si>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</si>
  <si>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</si>
  <si>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</si>
  <si>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</si>
  <si>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</si>
  <si>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</si>
  <si>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</si>
  <si>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</si>
  <si>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</si>
  <si>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</si>
  <si>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</si>
  <si>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</si>
  <si>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</si>
  <si>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</si>
  <si>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</si>
  <si>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</si>
  <si>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</si>
  <si>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</si>
  <si>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</si>
  <si>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</si>
  <si>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</si>
  <si>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</si>
  <si>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</si>
  <si>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</si>
  <si>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</si>
  <si>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</si>
  <si>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</si>
  <si>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</si>
  <si>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</si>
  <si>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</si>
  <si>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</si>
  <si>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</si>
  <si>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</si>
  <si>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</si>
  <si>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</si>
  <si>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</si>
  <si>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</si>
  <si>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</si>
  <si>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</si>
  <si>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</si>
  <si>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</si>
  <si>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</si>
  <si>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</si>
  <si>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</si>
  <si>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</si>
  <si>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</si>
  <si>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</si>
  <si>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</si>
  <si>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</si>
  <si>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</si>
  <si>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</si>
  <si>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</si>
  <si>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</si>
  <si>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</si>
  <si>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</si>
  <si>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</si>
  <si>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</si>
  <si>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</si>
  <si>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</si>
  <si>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</si>
  <si>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</si>
  <si>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</si>
  <si>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</si>
  <si>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</si>
  <si>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</si>
  <si>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</si>
  <si>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</si>
  <si>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</si>
  <si>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</si>
  <si>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</si>
  <si>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</si>
  <si>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</si>
  <si>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</si>
  <si>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</si>
  <si>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</si>
  <si>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</si>
  <si>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</si>
  <si>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</si>
  <si>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</si>
  <si>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</si>
  <si>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</si>
  <si>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</si>
  <si>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</si>
  <si>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</si>
  <si>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</si>
  <si>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</si>
  <si>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</si>
  <si>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</si>
  <si>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</si>
  <si>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</si>
  <si>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</si>
  <si>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</si>
  <si>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</si>
  <si>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</si>
  <si>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</si>
  <si>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</si>
  <si>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</si>
  <si>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</si>
  <si>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</si>
  <si>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</si>
  <si>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</si>
  <si>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</si>
  <si>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</si>
  <si>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</si>
  <si>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</si>
  <si>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</si>
  <si>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</si>
  <si>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</si>
  <si>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</si>
  <si>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</si>
  <si>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</si>
  <si>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</si>
  <si>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</si>
  <si>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</si>
  <si>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</si>
  <si>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</si>
  <si>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</si>
  <si>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</si>
  <si>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</si>
  <si>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</si>
  <si>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</si>
  <si>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</si>
  <si>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</si>
  <si>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</si>
  <si>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</si>
  <si>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</si>
  <si>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</si>
  <si>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</si>
  <si>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</si>
  <si>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</si>
  <si>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</si>
  <si>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</si>
  <si>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</si>
  <si>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</si>
  <si>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</si>
  <si>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</si>
  <si>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</si>
  <si>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</si>
  <si>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</si>
  <si>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</si>
  <si>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</si>
  <si>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</si>
  <si>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</si>
  <si>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</si>
  <si>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</si>
  <si>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</si>
  <si>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</si>
  <si>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</si>
  <si>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</si>
  <si>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</si>
  <si>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</si>
  <si>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</si>
  <si>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</si>
  <si>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</si>
  <si>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</si>
  <si>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</si>
  <si>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</si>
  <si>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</si>
  <si>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</si>
  <si>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</si>
  <si>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</si>
  <si>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</si>
  <si>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</si>
  <si>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</si>
  <si>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</si>
  <si>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</si>
  <si>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</si>
  <si>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</si>
  <si>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</si>
  <si>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</si>
  <si>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</si>
  <si>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</si>
  <si>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</si>
  <si>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</si>
  <si>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</si>
  <si>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</si>
  <si>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</si>
  <si>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</si>
  <si>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</si>
  <si>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</si>
  <si>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</si>
  <si>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</si>
  <si>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</si>
  <si>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</si>
  <si>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</si>
  <si>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</si>
  <si>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</si>
  <si>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</si>
  <si>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</si>
  <si>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</si>
  <si>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</si>
  <si>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</si>
  <si>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</si>
  <si>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</si>
  <si>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</si>
  <si>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</si>
  <si>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</si>
  <si>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</si>
  <si>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</si>
  <si>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</si>
  <si>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</si>
  <si>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</si>
  <si>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</si>
  <si>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</si>
  <si>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</si>
  <si>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</si>
  <si>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</si>
  <si>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</si>
  <si>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</si>
  <si>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</si>
  <si>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</si>
  <si>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</si>
  <si>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</si>
  <si>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</si>
  <si>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</si>
  <si>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</si>
  <si>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</si>
  <si>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</si>
  <si>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</si>
  <si>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</si>
  <si>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</si>
  <si>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</si>
  <si>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</si>
  <si>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</si>
  <si>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</si>
  <si>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</si>
  <si>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</si>
  <si>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</si>
  <si>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</si>
  <si>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</si>
  <si>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</si>
  <si>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</si>
  <si>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</si>
  <si>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</si>
  <si>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</si>
  <si>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</si>
  <si>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</si>
  <si>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</si>
  <si>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</si>
  <si>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</si>
  <si>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</si>
  <si>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</si>
  <si>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</si>
  <si>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</si>
  <si>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</si>
  <si>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</si>
  <si>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</si>
  <si>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</si>
  <si>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</si>
  <si>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</si>
  <si>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</si>
  <si>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</si>
  <si>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</si>
  <si>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</si>
  <si>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</si>
  <si>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</si>
  <si>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</si>
  <si>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</si>
  <si>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</si>
  <si>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</si>
  <si>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</si>
  <si>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</si>
  <si>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</si>
  <si>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</si>
  <si>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</si>
  <si>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</si>
  <si>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</si>
  <si>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</si>
  <si>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</si>
  <si>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</si>
  <si>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</si>
  <si>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</si>
  <si>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</si>
  <si>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</si>
  <si>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</si>
  <si>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</si>
  <si>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</si>
  <si>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</si>
  <si>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</si>
  <si>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</si>
  <si>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</si>
  <si>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</si>
  <si>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</si>
  <si>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</si>
  <si>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</si>
  <si>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</si>
  <si>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</si>
  <si>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</si>
  <si>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</si>
  <si>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</si>
  <si>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</si>
  <si>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</si>
  <si>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</si>
  <si>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</si>
  <si>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</si>
  <si>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</si>
  <si>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</si>
  <si>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</si>
  <si>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</si>
  <si>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</si>
  <si>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</si>
  <si>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</si>
  <si>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</si>
  <si>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</si>
  <si>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</si>
  <si>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</si>
  <si>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</si>
  <si>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</si>
  <si>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</si>
  <si>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</si>
  <si>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</si>
  <si>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</si>
  <si>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</si>
  <si>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</si>
  <si>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</si>
  <si>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</si>
  <si>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</si>
  <si>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</si>
  <si>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</si>
  <si>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</si>
  <si>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</si>
  <si>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</si>
  <si>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</si>
  <si>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</si>
  <si>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</si>
  <si>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</si>
  <si>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</si>
  <si>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</si>
  <si>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</si>
  <si>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</si>
  <si>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</si>
  <si>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</si>
  <si>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</si>
  <si>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</si>
  <si>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</si>
  <si>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</si>
  <si>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</si>
  <si>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</si>
  <si>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</si>
  <si>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</si>
  <si>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</si>
  <si>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</si>
  <si>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</si>
  <si>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</si>
  <si>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</si>
  <si>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</si>
  <si>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</si>
  <si>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</si>
  <si>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</si>
  <si>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</si>
  <si>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</si>
  <si>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</si>
  <si>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</si>
  <si>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</si>
  <si>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</si>
  <si>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</si>
  <si>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</si>
  <si>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</si>
  <si>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</si>
  <si>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</si>
  <si>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</si>
  <si>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</si>
  <si>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</si>
  <si>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</si>
  <si>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</si>
  <si>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</si>
  <si>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</si>
  <si>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</si>
  <si>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</si>
  <si>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</si>
  <si>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</si>
  <si>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</si>
  <si>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</si>
  <si>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</si>
  <si>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</si>
  <si>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</si>
  <si>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</si>
  <si>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</si>
  <si>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</si>
  <si>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</si>
  <si>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</si>
  <si>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</si>
  <si>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</si>
  <si>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</si>
  <si>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</si>
  <si>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</si>
  <si>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</si>
  <si>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</si>
  <si>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</si>
  <si>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</si>
  <si>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</si>
  <si>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</si>
  <si>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</si>
  <si>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</si>
  <si>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</si>
  <si>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</si>
  <si>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</si>
  <si>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</si>
  <si>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</si>
  <si>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</si>
  <si>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</si>
  <si>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</si>
  <si>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</si>
  <si>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</si>
  <si>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</si>
  <si>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</si>
  <si>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</si>
  <si>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</si>
  <si>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</si>
  <si>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</si>
  <si>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</si>
  <si>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</si>
  <si>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</si>
  <si>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</si>
  <si>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</si>
  <si>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</si>
  <si>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</si>
  <si>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</si>
  <si>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</si>
  <si>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</si>
  <si>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</si>
  <si>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</si>
  <si>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</si>
  <si>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</si>
  <si>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</si>
  <si>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</si>
  <si>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</si>
  <si>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</si>
  <si>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</si>
  <si>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</si>
  <si>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</si>
  <si>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</si>
  <si>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</si>
  <si>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</si>
  <si>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</si>
  <si>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</si>
  <si>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</si>
  <si>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</si>
  <si>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</si>
  <si>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</si>
  <si>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</si>
  <si>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</si>
  <si>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</si>
  <si>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</si>
  <si>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</si>
  <si>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</si>
  <si>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</si>
  <si>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</si>
  <si>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</si>
  <si>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</si>
  <si>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</si>
  <si>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</si>
  <si>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</si>
  <si>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</si>
  <si>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</si>
  <si>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</si>
  <si>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</si>
  <si>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</si>
  <si>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</si>
  <si>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</si>
  <si>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</si>
  <si>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</si>
  <si>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</si>
  <si>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</si>
  <si>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</si>
  <si>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</si>
  <si>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</si>
  <si>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</si>
  <si>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</si>
  <si>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</si>
  <si>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</si>
  <si>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</si>
  <si>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</si>
  <si>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</si>
  <si>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</si>
  <si>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</si>
  <si>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</si>
  <si>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</si>
  <si>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</si>
  <si>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</si>
  <si>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</si>
  <si>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</si>
  <si>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</si>
  <si>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</si>
  <si>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</si>
  <si>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</si>
  <si>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</si>
  <si>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</si>
  <si>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</si>
  <si>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</si>
  <si>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</si>
  <si>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</si>
  <si>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</si>
  <si>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</si>
  <si>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</si>
  <si>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</si>
  <si>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</si>
  <si>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</si>
  <si>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</si>
  <si>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</si>
  <si>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</si>
  <si>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</si>
  <si>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</si>
  <si>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</si>
  <si>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</si>
  <si>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</si>
  <si>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</si>
  <si>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</si>
  <si>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</si>
  <si>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</si>
  <si>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</si>
  <si>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</si>
  <si>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</si>
  <si>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</si>
  <si>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</si>
  <si>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</si>
  <si>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</si>
  <si>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</si>
  <si>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</si>
  <si>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</si>
  <si>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</si>
  <si>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</si>
  <si>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</si>
  <si>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</si>
  <si>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</si>
  <si>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</si>
  <si>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</si>
  <si>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</si>
  <si>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</si>
  <si>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</si>
  <si>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</si>
  <si>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</si>
  <si>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</si>
  <si>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</si>
  <si>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</si>
  <si>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</si>
  <si>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</si>
  <si>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</si>
  <si>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</si>
  <si>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</si>
  <si>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</si>
  <si>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</si>
  <si>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</si>
  <si>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</si>
  <si>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</si>
  <si>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</si>
  <si>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</si>
  <si>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</si>
  <si>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</si>
  <si>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</si>
  <si>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</si>
  <si>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</si>
  <si>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</si>
  <si>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</si>
  <si>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</si>
  <si>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</si>
  <si>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</si>
  <si>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</si>
  <si>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</si>
  <si>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</si>
  <si>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</si>
  <si>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</si>
  <si>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</si>
  <si>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</si>
  <si>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</si>
  <si>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</si>
  <si>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</si>
  <si>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</si>
  <si>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</si>
  <si>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</si>
  <si>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</si>
  <si>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</si>
  <si>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</si>
  <si>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</si>
  <si>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</si>
  <si>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</si>
  <si>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</si>
  <si>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</si>
  <si>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</si>
  <si>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</si>
  <si>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</si>
  <si>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</si>
  <si>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</si>
  <si>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</si>
  <si>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</si>
  <si>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</si>
  <si>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</si>
  <si>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</si>
  <si>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</si>
  <si>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</si>
  <si>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</si>
  <si>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</si>
  <si>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</si>
  <si>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</si>
  <si>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</si>
  <si>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</si>
  <si>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</si>
  <si>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</si>
  <si>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</si>
  <si>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</si>
  <si>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</si>
  <si>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</si>
  <si>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</si>
  <si>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</si>
  <si>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</si>
  <si>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</si>
  <si>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</si>
  <si>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</si>
  <si>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</si>
  <si>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</si>
  <si>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</si>
  <si>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</si>
  <si>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</si>
  <si>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</si>
  <si>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</si>
  <si>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</si>
  <si>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</si>
  <si>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</si>
  <si>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</si>
  <si>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</si>
  <si>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</si>
  <si>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</si>
  <si>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</si>
  <si>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</si>
  <si>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</si>
  <si>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</si>
  <si>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</si>
  <si>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</si>
  <si>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</si>
  <si>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</si>
  <si>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</si>
  <si>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</si>
  <si>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</si>
  <si>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</si>
  <si>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</si>
  <si>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</si>
  <si>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</si>
  <si>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</si>
  <si>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</si>
  <si>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</si>
  <si>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</si>
  <si>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</si>
  <si>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</si>
  <si>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</si>
  <si>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</si>
  <si>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</si>
  <si>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</si>
  <si>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</si>
  <si>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</si>
  <si>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</si>
  <si>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</si>
  <si>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</si>
  <si>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</si>
  <si>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</si>
  <si>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</si>
  <si>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</si>
  <si>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</si>
  <si>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</si>
  <si>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</si>
  <si>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</si>
  <si>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</si>
  <si>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</si>
  <si>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</si>
  <si>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</si>
  <si>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</si>
  <si>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</si>
  <si>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</si>
  <si>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</si>
  <si>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</si>
  <si>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</si>
  <si>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</si>
  <si>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</si>
  <si>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</si>
  <si>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</si>
  <si>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</si>
  <si>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</si>
  <si>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</si>
  <si>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</si>
  <si>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</si>
  <si>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</si>
  <si>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</si>
  <si>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</si>
  <si>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</si>
  <si>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</si>
  <si>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</si>
  <si>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</si>
  <si>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</si>
  <si>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</si>
  <si>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</si>
  <si>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</si>
  <si>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</si>
  <si>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</si>
  <si>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</si>
  <si>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</si>
  <si>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</si>
  <si>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</si>
  <si>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</si>
  <si>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</si>
  <si>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</si>
  <si>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</si>
  <si>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</si>
  <si>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</si>
  <si>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</si>
  <si>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</si>
  <si>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</si>
  <si>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</si>
  <si>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</si>
  <si>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</si>
  <si>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</si>
  <si>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</si>
  <si>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</si>
  <si>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</si>
  <si>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</si>
  <si>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</si>
  <si>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</si>
  <si>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</si>
  <si>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</si>
  <si>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</si>
  <si>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</si>
  <si>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</si>
  <si>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</si>
  <si>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</si>
  <si>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</si>
  <si>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</si>
  <si>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</si>
  <si>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</si>
  <si>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</si>
  <si>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</si>
  <si>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</si>
  <si>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</si>
  <si>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</si>
  <si>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</si>
  <si>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</si>
  <si>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</si>
  <si>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</si>
  <si>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</si>
  <si>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</si>
  <si>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</si>
  <si>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</si>
  <si>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</si>
  <si>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</si>
  <si>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</si>
  <si>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</si>
  <si>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</si>
  <si>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</si>
  <si>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</si>
  <si>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</si>
  <si>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</si>
  <si>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</si>
  <si>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</si>
  <si>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</si>
  <si>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</si>
  <si>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</si>
  <si>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</si>
  <si>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</si>
  <si>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</si>
  <si>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</si>
  <si>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</si>
  <si>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</si>
  <si>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</si>
  <si>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</si>
  <si>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</si>
  <si>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</si>
  <si>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</si>
  <si>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</si>
  <si>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</si>
  <si>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</si>
  <si>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</si>
  <si>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</si>
  <si>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</si>
  <si>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</si>
  <si>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</si>
  <si>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</si>
  <si>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</si>
  <si>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</si>
  <si>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</si>
  <si>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</si>
  <si>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</si>
  <si>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</si>
  <si>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</si>
  <si>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</si>
  <si>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</si>
  <si>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</si>
  <si>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</si>
  <si>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</si>
  <si>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</si>
  <si>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</si>
  <si>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</si>
  <si>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</si>
  <si>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</si>
  <si>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</si>
  <si>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</si>
  <si>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</si>
  <si>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</si>
  <si>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</si>
  <si>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</si>
  <si>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</si>
  <si>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</si>
  <si>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</si>
  <si>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</si>
  <si>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</si>
  <si>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</si>
  <si>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</si>
  <si>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</si>
  <si>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</si>
  <si>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</si>
  <si>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</si>
  <si>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</si>
  <si>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</si>
  <si>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</si>
  <si>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</si>
  <si>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</si>
  <si>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</si>
  <si>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</si>
  <si>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</si>
  <si>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</si>
  <si>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</si>
  <si>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</si>
  <si>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</si>
  <si>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</si>
  <si>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</si>
  <si>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</si>
  <si>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</si>
  <si>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</si>
  <si>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</si>
  <si>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</si>
  <si>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</si>
  <si>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</si>
  <si>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</si>
  <si>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</si>
  <si>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</si>
  <si>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</si>
  <si>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</si>
  <si>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</si>
  <si>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</si>
  <si>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</si>
  <si>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</si>
  <si>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</si>
  <si>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</si>
  <si>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</si>
  <si>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</si>
  <si>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</si>
  <si>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</si>
  <si>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</si>
  <si>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</si>
  <si>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</si>
  <si>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</si>
  <si>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</si>
  <si>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</si>
  <si>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</si>
  <si>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</si>
  <si>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</si>
  <si>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</si>
  <si>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</si>
  <si>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</si>
  <si>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</si>
  <si>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</si>
  <si>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</si>
  <si>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</si>
  <si>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</si>
  <si>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</si>
  <si>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</si>
  <si>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</si>
  <si>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</si>
  <si>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</si>
  <si>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</si>
  <si>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</si>
  <si>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</si>
  <si>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</si>
  <si>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</si>
  <si>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</si>
  <si>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</si>
  <si>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</si>
  <si>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</si>
  <si>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</si>
  <si>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</si>
  <si>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</si>
  <si>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</si>
  <si>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</si>
  <si>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</si>
  <si>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</si>
  <si>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</si>
  <si>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</si>
  <si>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</si>
  <si>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</si>
  <si>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</si>
  <si>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</si>
  <si>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</si>
  <si>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</si>
  <si>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</si>
  <si>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</si>
  <si>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</si>
  <si>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</si>
  <si>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</si>
  <si>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</si>
  <si>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</si>
  <si>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</si>
  <si>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</si>
  <si>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</si>
  <si>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</si>
  <si>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</si>
  <si>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</si>
  <si>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</si>
  <si>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</si>
  <si>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</si>
  <si>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</si>
  <si>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</si>
  <si>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</si>
  <si>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</si>
  <si>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</si>
  <si>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</si>
  <si>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</si>
  <si>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</si>
  <si>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</si>
  <si>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</si>
  <si>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</si>
  <si>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</si>
  <si>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</si>
  <si>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</si>
  <si>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</si>
  <si>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</si>
  <si>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</si>
  <si>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</si>
  <si>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</si>
  <si>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</si>
  <si>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</si>
  <si>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</si>
  <si>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</si>
  <si>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</si>
  <si>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</si>
  <si>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</si>
  <si>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</si>
  <si>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</si>
  <si>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</si>
  <si>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</si>
  <si>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</si>
  <si>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</si>
  <si>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</si>
  <si>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</si>
  <si>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</si>
  <si>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</si>
  <si>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</si>
  <si>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</si>
  <si>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</si>
  <si>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</si>
  <si>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</si>
  <si>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</si>
  <si>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</si>
  <si>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</si>
  <si>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</si>
  <si>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</si>
  <si>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</si>
  <si>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</si>
  <si>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</si>
  <si>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</si>
  <si>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</si>
  <si>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</si>
  <si>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</si>
  <si>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</si>
  <si>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</si>
  <si>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</si>
  <si>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</si>
  <si>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</si>
  <si>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</si>
  <si>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</si>
  <si>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</si>
  <si>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</si>
  <si>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</si>
  <si>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</si>
  <si>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</si>
  <si>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</si>
  <si>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</si>
  <si>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</si>
  <si>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</si>
  <si>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</si>
  <si>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</si>
  <si>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</si>
  <si>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</si>
  <si>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</si>
  <si>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</si>
  <si>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</si>
  <si>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</si>
  <si>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</si>
  <si>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</si>
  <si>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</si>
  <si>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</si>
  <si>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</si>
  <si>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</si>
  <si>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</si>
  <si>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</si>
  <si>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</si>
  <si>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</si>
  <si>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</si>
  <si>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</si>
  <si>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</si>
  <si>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</si>
  <si>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</si>
  <si>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</si>
  <si>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</si>
  <si>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</si>
  <si>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</si>
  <si>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</si>
  <si>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</si>
  <si>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</si>
  <si>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</si>
  <si>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</si>
  <si>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</si>
  <si>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</si>
  <si>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</si>
  <si>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</si>
  <si>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</si>
  <si>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</si>
  <si>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</si>
  <si>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</si>
  <si>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</si>
  <si>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</si>
  <si>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</si>
  <si>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</si>
  <si>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</si>
  <si>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</si>
  <si>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</si>
  <si>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</si>
  <si>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</si>
  <si>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</si>
  <si>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</si>
  <si>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</si>
  <si>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</si>
  <si>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</si>
  <si>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</si>
  <si>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</si>
  <si>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</si>
  <si>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</si>
  <si>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</si>
  <si>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</si>
  <si>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</si>
  <si>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</si>
  <si>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</si>
  <si>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</si>
  <si>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</si>
  <si>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</si>
  <si>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</si>
  <si>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</si>
  <si>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</si>
  <si>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</si>
  <si>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</si>
  <si>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</si>
  <si>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</si>
  <si>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</si>
  <si>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</si>
  <si>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</si>
  <si>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</si>
  <si>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</si>
  <si>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</si>
  <si>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</si>
  <si>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</si>
  <si>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</si>
  <si>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</si>
  <si>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</si>
  <si>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</si>
  <si>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</si>
  <si>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</si>
  <si>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</si>
  <si>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</si>
  <si>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</si>
  <si>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</si>
  <si>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</si>
  <si>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</si>
  <si>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</si>
  <si>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</si>
  <si>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</si>
  <si>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</si>
  <si>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</si>
  <si>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</si>
  <si>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</si>
  <si>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</si>
  <si>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</si>
  <si>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</si>
  <si>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</si>
  <si>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</si>
  <si>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</si>
  <si>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</si>
  <si>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</si>
  <si>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</si>
  <si>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</si>
  <si>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</si>
  <si>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</si>
  <si>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</si>
  <si>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</si>
  <si>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</si>
  <si>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</si>
  <si>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</si>
  <si>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</si>
  <si>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</si>
  <si>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</si>
  <si>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</si>
  <si>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</si>
  <si>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</si>
  <si>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</si>
  <si>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</si>
  <si>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</si>
  <si>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</si>
  <si>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</si>
  <si>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</si>
  <si>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</si>
  <si>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</si>
  <si>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</si>
  <si>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</si>
  <si>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</si>
  <si>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</si>
  <si>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</si>
  <si>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</si>
  <si>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</si>
  <si>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</si>
  <si>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</si>
  <si>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</si>
  <si>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</si>
  <si>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</si>
  <si>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</si>
  <si>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</si>
  <si>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</si>
  <si>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</si>
  <si>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</si>
  <si>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</si>
  <si>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</si>
  <si>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</si>
  <si>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</si>
  <si>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</si>
  <si>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</si>
  <si>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</si>
  <si>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</si>
  <si>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</si>
  <si>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</si>
  <si>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</si>
  <si>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</si>
  <si>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</si>
  <si>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</si>
  <si>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</si>
  <si>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</si>
  <si>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</si>
  <si>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</si>
  <si>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</si>
  <si>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</si>
  <si>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</si>
  <si>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</si>
  <si>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</si>
  <si>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</si>
  <si>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</si>
  <si>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</si>
  <si>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</si>
  <si>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</si>
  <si>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</si>
  <si>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</si>
  <si>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</si>
  <si>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</si>
  <si>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</si>
  <si>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</si>
  <si>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</si>
  <si>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</si>
  <si>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</si>
  <si>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</si>
  <si>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</si>
  <si>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</si>
  <si>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</si>
  <si>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</si>
  <si>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</si>
  <si>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</si>
  <si>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</si>
  <si>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</si>
  <si>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</si>
  <si>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</si>
  <si>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</si>
  <si>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</si>
  <si>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</si>
  <si>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</si>
  <si>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</si>
  <si>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</si>
  <si>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</si>
  <si>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</si>
  <si>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</si>
  <si>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</si>
  <si>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</si>
  <si>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</si>
  <si>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</si>
  <si>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</si>
  <si>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</si>
  <si>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</si>
  <si>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</si>
  <si>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</si>
  <si>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</si>
  <si>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</si>
  <si>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</si>
  <si>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</si>
  <si>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</si>
  <si>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</si>
  <si>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</si>
  <si>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</si>
  <si>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</si>
  <si>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</si>
  <si>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</si>
  <si>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</si>
  <si>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</si>
  <si>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</si>
  <si>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</si>
  <si>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</si>
  <si>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</si>
  <si>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</si>
  <si>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</si>
  <si>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</si>
  <si>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</si>
  <si>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</si>
  <si>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</si>
  <si>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</si>
  <si>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</si>
  <si>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</si>
  <si>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</si>
  <si>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</si>
  <si>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</si>
  <si>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</si>
  <si>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</si>
  <si>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</si>
  <si>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</si>
  <si>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</si>
  <si>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</si>
  <si>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</si>
  <si>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</si>
  <si>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</si>
  <si>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</si>
  <si>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</si>
  <si>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</si>
  <si>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</si>
  <si>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</si>
  <si>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</si>
  <si>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</si>
  <si>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</si>
  <si>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</si>
  <si>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</si>
  <si>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</si>
  <si>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</si>
  <si>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</si>
  <si>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</si>
  <si>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</si>
  <si>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</si>
  <si>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</si>
  <si>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</si>
  <si>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</si>
  <si>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</si>
  <si>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</si>
  <si>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</si>
  <si>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</si>
  <si>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</si>
  <si>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</si>
  <si>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</si>
  <si>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</si>
  <si>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</si>
  <si>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</si>
  <si>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</si>
  <si>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</si>
  <si>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</si>
  <si>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</si>
  <si>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</si>
  <si>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</si>
  <si>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</si>
  <si>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</si>
  <si>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</si>
  <si>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</si>
  <si>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</si>
  <si>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</si>
  <si>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</si>
  <si>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</si>
  <si>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</si>
  <si>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</si>
  <si>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</si>
  <si>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</si>
  <si>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</si>
  <si>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</si>
  <si>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</si>
  <si>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</si>
  <si>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</si>
  <si>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</si>
  <si>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</si>
  <si>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</si>
  <si>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</si>
  <si>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</si>
  <si>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</si>
  <si>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</si>
  <si>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</si>
  <si>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</si>
  <si>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</si>
  <si>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</si>
  <si>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</si>
  <si>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</si>
  <si>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</si>
  <si>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</si>
  <si>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</si>
  <si>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</si>
  <si>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</si>
  <si>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</si>
  <si>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</si>
  <si>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</si>
  <si>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</si>
  <si>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</si>
  <si>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</si>
  <si>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</si>
  <si>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</si>
  <si>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</si>
  <si>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</si>
  <si>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</si>
  <si>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</si>
  <si>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</si>
  <si>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</si>
  <si>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</si>
  <si>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</si>
  <si>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</si>
  <si>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</si>
  <si>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</si>
  <si>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</si>
  <si>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</si>
  <si>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</si>
  <si>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</si>
  <si>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</si>
  <si>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</si>
  <si>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</si>
  <si>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</si>
  <si>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</si>
  <si>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</si>
  <si>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</si>
  <si>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</si>
  <si>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</si>
  <si>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</si>
  <si>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</si>
  <si>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</si>
  <si>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</si>
  <si>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</si>
  <si>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</si>
  <si>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</si>
  <si>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</si>
  <si>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</si>
  <si>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</si>
  <si>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</si>
  <si>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</si>
  <si>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</si>
  <si>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</si>
  <si>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</si>
  <si>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</si>
  <si>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</si>
  <si>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</si>
  <si>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</si>
  <si>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</si>
  <si>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</si>
  <si>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</si>
  <si>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</si>
  <si>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</si>
  <si>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</si>
  <si>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</si>
  <si>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</si>
  <si>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</si>
  <si>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</si>
  <si>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</si>
  <si>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</si>
  <si>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</si>
  <si>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</si>
  <si>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</si>
  <si>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</si>
  <si>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</si>
  <si>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</si>
  <si>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</si>
  <si>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</si>
  <si>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</si>
  <si>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</si>
  <si>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</si>
  <si>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</si>
  <si>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</si>
  <si>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</si>
  <si>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</si>
  <si>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</si>
  <si>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</si>
  <si>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</si>
  <si>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</si>
  <si>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</si>
  <si>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</si>
  <si>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</si>
  <si>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</si>
  <si>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</si>
  <si>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</si>
  <si>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</si>
  <si>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</si>
  <si>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</si>
  <si>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</si>
  <si>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</si>
  <si>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</si>
  <si>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</si>
  <si>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</si>
  <si>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</si>
  <si>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</si>
  <si>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</si>
  <si>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</si>
  <si>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</si>
  <si>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</si>
  <si>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</si>
  <si>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</si>
  <si>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</si>
  <si>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</si>
  <si>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</si>
  <si>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</si>
  <si>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</si>
  <si>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</si>
  <si>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</si>
  <si>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</si>
  <si>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</si>
  <si>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</si>
  <si>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</si>
  <si>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</si>
  <si>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</si>
  <si>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</si>
  <si>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</si>
  <si>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</si>
  <si>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</si>
  <si>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</si>
  <si>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</si>
  <si>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</si>
  <si>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</si>
  <si>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</si>
  <si>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</si>
  <si>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</si>
  <si>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</si>
  <si>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</si>
  <si>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</si>
  <si>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</si>
  <si>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</si>
  <si>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</si>
  <si>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</si>
  <si>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</si>
  <si>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</si>
  <si>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</si>
  <si>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</si>
  <si>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</si>
  <si>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</si>
  <si>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</si>
  <si>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</si>
  <si>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</si>
  <si>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</si>
  <si>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</si>
  <si>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</si>
  <si>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</si>
  <si>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</si>
  <si>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</si>
  <si>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</si>
  <si>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</si>
  <si>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</si>
  <si>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</si>
  <si>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</si>
  <si>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</si>
  <si>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</si>
  <si>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</si>
  <si>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</si>
  <si>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</si>
  <si>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</si>
  <si>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</si>
  <si>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</si>
  <si>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</si>
  <si>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</si>
  <si>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</si>
  <si>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</si>
  <si>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</si>
  <si>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</si>
  <si>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</si>
  <si>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</si>
  <si>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</si>
  <si>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</si>
  <si>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</si>
  <si>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</si>
  <si>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</si>
  <si>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</si>
  <si>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</si>
  <si>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</si>
  <si>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</si>
  <si>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</si>
  <si>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</si>
  <si>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</si>
  <si>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</si>
  <si>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</si>
  <si>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</si>
  <si>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</si>
  <si>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</si>
  <si>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</si>
  <si>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</si>
  <si>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</si>
  <si>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</si>
  <si>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</si>
  <si>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</si>
  <si>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</si>
  <si>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</si>
  <si>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</si>
  <si>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</si>
  <si>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</si>
  <si>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</si>
  <si>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</si>
  <si>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</si>
  <si>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</si>
  <si>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</si>
  <si>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</si>
  <si>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</si>
  <si>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</si>
  <si>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</si>
  <si>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</si>
  <si>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</si>
  <si>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</si>
  <si>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</si>
  <si>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</si>
  <si>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</si>
  <si>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</si>
  <si>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</si>
  <si>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</si>
  <si>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</si>
  <si>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</si>
  <si>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</si>
  <si>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</si>
  <si>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</si>
  <si>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</si>
  <si>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</si>
  <si>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</si>
  <si>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</si>
  <si>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</si>
  <si>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</si>
  <si>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</si>
  <si>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</si>
  <si>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</si>
  <si>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</si>
  <si>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</si>
  <si>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</si>
  <si>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</si>
  <si>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</si>
  <si>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</si>
  <si>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</si>
  <si>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</si>
  <si>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</si>
  <si>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</si>
  <si>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</si>
  <si>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</si>
  <si>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</si>
  <si>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</si>
  <si>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</si>
  <si>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</si>
  <si>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</si>
  <si>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</si>
  <si>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</si>
  <si>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</si>
  <si>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</si>
  <si>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</si>
  <si>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</si>
  <si>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</si>
  <si>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</si>
  <si>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</si>
  <si>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</si>
  <si>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</si>
  <si>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</si>
  <si>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</si>
  <si>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</si>
  <si>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</si>
  <si>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</si>
  <si>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</si>
  <si>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</si>
  <si>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</si>
  <si>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</si>
  <si>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</si>
  <si>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</si>
  <si>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</si>
  <si>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</si>
  <si>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</si>
  <si>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</si>
  <si>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</si>
  <si>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</si>
  <si>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</si>
  <si>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</si>
  <si>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</si>
  <si>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</si>
  <si>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</si>
  <si>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</si>
  <si>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</si>
  <si>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</si>
  <si>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</si>
  <si>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</si>
  <si>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</si>
  <si>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</si>
  <si>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</si>
  <si>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</si>
  <si>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</si>
  <si>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</si>
  <si>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</si>
  <si>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</si>
  <si>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</si>
  <si>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</si>
  <si>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</si>
  <si>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</si>
  <si>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</si>
  <si>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</si>
  <si>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</si>
  <si>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</si>
  <si>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</si>
  <si>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</si>
  <si>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</si>
  <si>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</si>
  <si>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</si>
  <si>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</si>
  <si>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</si>
  <si>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</si>
  <si>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</si>
  <si>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</si>
  <si>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</si>
  <si>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</si>
  <si>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</si>
  <si>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</si>
  <si>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</si>
  <si>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</si>
  <si>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</si>
  <si>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</si>
  <si>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</si>
  <si>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</si>
  <si>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</si>
  <si>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</si>
  <si>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</si>
  <si>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</si>
  <si>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</si>
  <si>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</si>
  <si>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</si>
  <si>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</si>
  <si>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</si>
  <si>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</si>
  <si>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</si>
  <si>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</si>
  <si>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</si>
  <si>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</si>
  <si>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</si>
  <si>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</si>
  <si>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</si>
  <si>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</si>
  <si>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</si>
  <si>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</si>
  <si>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</si>
  <si>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</si>
  <si>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</si>
  <si>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</si>
  <si>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</si>
  <si>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</si>
  <si>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</si>
  <si>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</si>
  <si>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</si>
  <si>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</si>
  <si>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</si>
  <si>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</si>
  <si>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</si>
  <si>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</si>
  <si>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</si>
  <si>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</si>
  <si>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</si>
  <si>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</si>
  <si>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</si>
  <si>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</si>
  <si>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</si>
  <si>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</si>
  <si>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</si>
  <si>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</si>
  <si>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</si>
  <si>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</si>
  <si>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</si>
  <si>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</si>
  <si>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</si>
  <si>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</si>
  <si>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</si>
  <si>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</si>
  <si>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</si>
  <si>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</si>
  <si>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</si>
  <si>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</si>
  <si>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</si>
  <si>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</si>
  <si>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</si>
  <si>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</si>
  <si>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</si>
  <si>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</si>
  <si>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</si>
  <si>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</si>
  <si>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</si>
  <si>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</si>
  <si>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</si>
  <si>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</si>
  <si>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</si>
  <si>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</si>
  <si>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</si>
  <si>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</si>
  <si>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</si>
  <si>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</si>
  <si>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</si>
  <si>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</si>
  <si>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</si>
  <si>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</si>
  <si>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</si>
  <si>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</si>
  <si>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</si>
  <si>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</si>
  <si>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</si>
  <si>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</si>
  <si>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</si>
  <si>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</si>
  <si>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</si>
  <si>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</si>
  <si>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</si>
  <si>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</si>
  <si>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</si>
  <si>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</si>
  <si>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</si>
  <si>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</si>
  <si>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</si>
  <si>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</si>
  <si>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</si>
  <si>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</si>
  <si>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</si>
  <si>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</si>
  <si>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</si>
  <si>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</si>
  <si>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</si>
  <si>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</si>
  <si>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</si>
  <si>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</si>
  <si>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</si>
  <si>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</si>
  <si>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</si>
  <si>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</si>
  <si>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</si>
  <si>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</si>
  <si>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</si>
  <si>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</si>
  <si>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</si>
  <si>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</si>
  <si>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</si>
  <si>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</si>
  <si>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</si>
  <si>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</si>
  <si>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</si>
  <si>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</si>
  <si>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</si>
  <si>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</si>
  <si>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</si>
  <si>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</si>
  <si>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</si>
  <si>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</si>
  <si>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</si>
  <si>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</si>
  <si>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</si>
  <si>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</si>
  <si>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</si>
  <si>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</si>
  <si>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</si>
  <si>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</si>
  <si>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</si>
  <si>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</si>
  <si>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</si>
  <si>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</si>
  <si>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</si>
  <si>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</si>
  <si>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</si>
  <si>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</si>
  <si>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</si>
  <si>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</si>
  <si>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</si>
  <si>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</si>
  <si>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</si>
  <si>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</si>
  <si>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</si>
  <si>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</si>
  <si>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</si>
  <si>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</si>
  <si>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</si>
  <si>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</si>
  <si>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</si>
  <si>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</si>
  <si>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</si>
  <si>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</si>
  <si>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</si>
  <si>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</si>
  <si>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</si>
  <si>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</si>
  <si>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</si>
  <si>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</si>
  <si>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</si>
  <si>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</si>
  <si>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</si>
  <si>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</si>
  <si>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</si>
  <si>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</si>
  <si>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</si>
  <si>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</si>
  <si>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</si>
  <si>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</si>
  <si>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</si>
  <si>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</si>
  <si>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</si>
  <si>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</si>
  <si>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</si>
  <si>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</si>
  <si>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</si>
  <si>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</si>
  <si>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</si>
  <si>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</si>
  <si>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</si>
  <si>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</si>
  <si>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</si>
  <si>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</si>
  <si>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</si>
  <si>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</si>
  <si>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</si>
  <si>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</si>
  <si>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</si>
  <si>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</si>
  <si>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</si>
  <si>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</si>
  <si>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</si>
  <si>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</si>
  <si>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</si>
  <si>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</si>
  <si>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</si>
  <si>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</si>
  <si>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</si>
  <si>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</si>
  <si>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</si>
  <si>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</si>
  <si>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</si>
  <si>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</si>
  <si>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</si>
  <si>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</si>
  <si>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</si>
  <si>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</si>
  <si>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</si>
  <si>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</si>
  <si>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</si>
  <si>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</si>
  <si>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</si>
  <si>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</si>
  <si>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</si>
  <si>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</si>
  <si>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</si>
  <si>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</si>
  <si>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</si>
  <si>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</si>
  <si>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</si>
  <si>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</si>
  <si>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</si>
  <si>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</si>
  <si>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</si>
  <si>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</si>
  <si>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</si>
  <si>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</si>
  <si>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</si>
  <si>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</si>
  <si>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</si>
  <si>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</si>
  <si>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</si>
  <si>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</si>
  <si>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</si>
  <si>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</si>
  <si>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</si>
  <si>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</si>
  <si>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</si>
  <si>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</si>
  <si>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</si>
  <si>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</si>
  <si>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</si>
  <si>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</si>
  <si>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</si>
  <si>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</si>
  <si>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</si>
  <si>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</si>
  <si>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</si>
  <si>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</si>
  <si>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</si>
  <si>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</si>
  <si>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</si>
  <si>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</si>
  <si>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</si>
  <si>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</si>
  <si>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</si>
  <si>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</si>
  <si>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</si>
  <si>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</si>
  <si>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</si>
  <si>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</si>
  <si>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</si>
  <si>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</si>
  <si>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</si>
  <si>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</si>
  <si>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</si>
  <si>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</si>
  <si>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</si>
  <si>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</si>
  <si>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</si>
  <si>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</si>
  <si>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</si>
  <si>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</si>
  <si>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</si>
  <si>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</si>
  <si>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</si>
  <si>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</si>
  <si>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</si>
  <si>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</si>
  <si>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</si>
  <si>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</si>
  <si>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</si>
  <si>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</si>
  <si>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</si>
  <si>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</si>
  <si>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</si>
  <si>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</si>
  <si>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</si>
  <si>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</si>
  <si>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</si>
  <si>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</si>
  <si>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</si>
  <si>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</si>
  <si>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</si>
  <si>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</si>
  <si>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</si>
  <si>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</si>
  <si>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</si>
  <si>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</si>
  <si>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</si>
  <si>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</si>
  <si>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</si>
  <si>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</si>
  <si>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</si>
  <si>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</si>
  <si>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</si>
  <si>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</si>
  <si>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</si>
  <si>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</si>
  <si>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</si>
  <si>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</si>
  <si>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</si>
  <si>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</si>
  <si>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</si>
  <si>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</si>
  <si>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</si>
  <si>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</si>
  <si>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</si>
  <si>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</si>
  <si>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</si>
  <si>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</si>
  <si>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</si>
  <si>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</si>
  <si>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</si>
  <si>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</si>
  <si>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</si>
  <si>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</si>
  <si>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</si>
  <si>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</si>
  <si>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</si>
  <si>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</si>
  <si>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</si>
  <si>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</si>
  <si>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</si>
  <si>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</si>
  <si>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</si>
  <si>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</si>
  <si>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</si>
  <si>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</si>
  <si>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</si>
  <si>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</si>
  <si>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</si>
  <si>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</si>
  <si>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</si>
  <si>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</si>
  <si>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</si>
  <si>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</si>
  <si>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</si>
  <si>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</si>
  <si>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</si>
  <si>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</si>
  <si>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</si>
  <si>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</si>
  <si>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</si>
  <si>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</si>
  <si>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</si>
  <si>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</si>
  <si>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</si>
  <si>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</si>
  <si>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</si>
  <si>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</si>
  <si>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</si>
  <si>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</si>
  <si>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</si>
  <si>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</si>
  <si>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</si>
  <si>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</si>
  <si>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</si>
  <si>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</si>
  <si>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</si>
  <si>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</si>
  <si>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</si>
  <si>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</si>
  <si>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</si>
  <si>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</si>
  <si>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</si>
  <si>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</si>
  <si>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</si>
  <si>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</si>
  <si>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</si>
  <si>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</si>
  <si>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</si>
  <si>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</si>
  <si>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</si>
  <si>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</si>
  <si>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</si>
  <si>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</si>
  <si>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</si>
  <si>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</si>
  <si>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</si>
  <si>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</si>
  <si>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</si>
  <si>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</si>
  <si>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</si>
  <si>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</si>
  <si>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</si>
  <si>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</si>
  <si>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</si>
  <si>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</si>
  <si>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</si>
  <si>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</si>
  <si>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</si>
  <si>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</si>
  <si>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</si>
  <si>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</si>
  <si>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</si>
  <si>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</si>
  <si>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</si>
  <si>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</si>
  <si>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</si>
  <si>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</si>
  <si>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</si>
  <si>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</si>
  <si>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</si>
  <si>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</si>
  <si>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</si>
  <si>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</si>
  <si>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</si>
  <si>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</si>
  <si>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</si>
  <si>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</si>
  <si>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</si>
  <si>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</si>
  <si>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</si>
  <si>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</si>
  <si>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</si>
  <si>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</si>
  <si>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</si>
  <si>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</si>
  <si>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</si>
  <si>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</si>
  <si>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</si>
  <si>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</si>
  <si>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</si>
  <si>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</si>
  <si>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</si>
  <si>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</si>
  <si>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</si>
  <si>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</si>
  <si>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</si>
  <si>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</si>
  <si>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</si>
  <si>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</si>
  <si>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</si>
  <si>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</si>
  <si>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</si>
  <si>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</si>
  <si>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</si>
  <si>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</si>
  <si>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</si>
  <si>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</si>
  <si>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</si>
  <si>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</si>
  <si>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</si>
  <si>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</si>
  <si>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</si>
  <si>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</si>
  <si>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</si>
  <si>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</si>
  <si>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</si>
  <si>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</si>
  <si>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</si>
  <si>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</si>
  <si>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</si>
  <si>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</si>
  <si>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</si>
  <si>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</si>
  <si>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</si>
  <si>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</si>
  <si>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</si>
  <si>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</si>
  <si>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</si>
  <si>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</si>
  <si>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</si>
  <si>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</si>
  <si>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</si>
  <si>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</si>
  <si>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</si>
  <si>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</si>
  <si>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</si>
  <si>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</si>
  <si>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</si>
  <si>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</si>
  <si>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</si>
  <si>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</si>
  <si>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</si>
  <si>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</si>
  <si>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</si>
  <si>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</si>
  <si>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</si>
  <si>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</si>
  <si>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</si>
  <si>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</si>
  <si>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</si>
  <si>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</si>
  <si>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</si>
  <si>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</si>
  <si>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</si>
  <si>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</si>
  <si>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</si>
  <si>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</si>
  <si>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</si>
  <si>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</si>
  <si>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</si>
  <si>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</si>
  <si>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</si>
  <si>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</si>
  <si>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</si>
  <si>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</si>
  <si>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</si>
  <si>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</si>
  <si>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</si>
  <si>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</si>
  <si>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</si>
  <si>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</si>
  <si>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</si>
  <si>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</si>
  <si>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</si>
  <si>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</si>
  <si>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</si>
  <si>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</si>
  <si>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</si>
  <si>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</si>
  <si>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</si>
  <si>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</si>
  <si>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</si>
  <si>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</si>
  <si>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</si>
  <si>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</si>
  <si>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</si>
  <si>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</si>
  <si>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</si>
  <si>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</si>
  <si>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</si>
  <si>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</si>
  <si>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</si>
  <si>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</si>
  <si>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</si>
  <si>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</si>
  <si>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</si>
  <si>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</si>
  <si>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</si>
  <si>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</si>
  <si>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</si>
  <si>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</si>
  <si>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</si>
  <si>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</si>
  <si>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</si>
  <si>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</si>
  <si>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</si>
  <si>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</si>
  <si>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</si>
  <si>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</si>
  <si>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</si>
  <si>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</si>
  <si>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</si>
  <si>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</si>
  <si>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</si>
  <si>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</si>
  <si>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</si>
  <si>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</si>
  <si>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</si>
  <si>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</si>
  <si>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</si>
  <si>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</si>
  <si>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</si>
  <si>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</si>
  <si>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</si>
  <si>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</si>
  <si>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</si>
  <si>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</si>
  <si>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</si>
  <si>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</si>
  <si>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</si>
  <si>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</si>
  <si>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</si>
  <si>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</si>
  <si>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</si>
  <si>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</si>
  <si>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</si>
  <si>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</si>
  <si>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</si>
  <si>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</si>
  <si>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</si>
  <si>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</si>
  <si>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</si>
  <si>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</si>
  <si>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</si>
  <si>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</si>
  <si>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</si>
  <si>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</si>
  <si>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</si>
  <si>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</si>
  <si>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</si>
  <si>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</si>
  <si>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</si>
  <si>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</si>
  <si>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</si>
  <si>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</si>
  <si>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</si>
  <si>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</si>
  <si>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</si>
  <si>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</si>
  <si>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</si>
  <si>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</si>
  <si>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</si>
  <si>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</si>
  <si>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</si>
  <si>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</si>
  <si>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</si>
  <si>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</si>
  <si>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</si>
  <si>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</si>
  <si>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</si>
  <si>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</si>
  <si>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</si>
  <si>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</si>
  <si>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</si>
  <si>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</si>
  <si>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</si>
  <si>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</si>
  <si>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</si>
  <si>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</si>
  <si>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</si>
  <si>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</si>
  <si>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</si>
  <si>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</si>
  <si>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</si>
  <si>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</si>
  <si>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</si>
  <si>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</si>
  <si>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</si>
  <si>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</si>
  <si>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</si>
  <si>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</si>
  <si>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</si>
  <si>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</si>
  <si>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</si>
  <si>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</si>
  <si>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</si>
  <si>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</si>
  <si>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</si>
  <si>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</si>
  <si>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</si>
  <si>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</si>
  <si>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</si>
  <si>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</si>
  <si>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</si>
  <si>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</si>
  <si>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</si>
  <si>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</si>
  <si>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</si>
  <si>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</si>
  <si>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</si>
  <si>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</si>
  <si>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</si>
  <si>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</si>
  <si>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</si>
  <si>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</si>
  <si>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</si>
  <si>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</si>
  <si>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</si>
  <si>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</si>
  <si>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</si>
  <si>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</si>
  <si>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</si>
  <si>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</si>
  <si>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</si>
  <si>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</si>
  <si>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</si>
  <si>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</si>
  <si>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</si>
  <si>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</si>
  <si>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</si>
  <si>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</si>
  <si>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</si>
  <si>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</si>
  <si>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</si>
  <si>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</si>
  <si>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</si>
  <si>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</si>
  <si>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</si>
  <si>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</si>
  <si>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</si>
  <si>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</si>
  <si>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</si>
  <si>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</si>
  <si>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</si>
  <si>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</si>
  <si>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</si>
  <si>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</si>
  <si>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</si>
  <si>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</si>
  <si>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</si>
  <si>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</si>
  <si>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</si>
  <si>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</si>
  <si>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</si>
  <si>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</si>
  <si>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</si>
  <si>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</si>
  <si>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</si>
  <si>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</si>
  <si>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</si>
  <si>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</si>
  <si>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</si>
  <si>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</si>
  <si>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</si>
  <si>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</si>
  <si>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</si>
  <si>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</si>
  <si>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</si>
  <si>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</si>
  <si>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</si>
  <si>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</si>
  <si>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</si>
  <si>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</si>
  <si>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</si>
  <si>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</si>
  <si>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</si>
  <si>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</si>
  <si>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</si>
  <si>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</si>
  <si>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</si>
  <si>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</si>
  <si>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</si>
  <si>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</si>
  <si>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</si>
  <si>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</si>
  <si>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</si>
  <si>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</si>
  <si>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</si>
  <si>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</si>
  <si>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</si>
  <si>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</si>
  <si>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</si>
  <si>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</si>
  <si>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</si>
  <si>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</si>
  <si>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</si>
  <si>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</si>
  <si>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</si>
  <si>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</si>
  <si>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</si>
  <si>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</si>
  <si>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</si>
  <si>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</si>
  <si>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</si>
  <si>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</si>
  <si>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</si>
  <si>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</si>
  <si>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</si>
  <si>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</si>
  <si>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</si>
  <si>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</si>
  <si>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</si>
  <si>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</si>
  <si>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</si>
  <si>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</si>
  <si>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</si>
  <si>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</si>
  <si>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</si>
  <si>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</si>
  <si>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</si>
  <si>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</si>
  <si>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</si>
  <si>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</si>
  <si>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</si>
  <si>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</si>
  <si>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</si>
  <si>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</si>
  <si>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</si>
  <si>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</si>
  <si>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</si>
  <si>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</si>
  <si>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</si>
  <si>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</si>
  <si>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</si>
  <si>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</si>
  <si>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</si>
  <si>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</si>
  <si>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</si>
  <si>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</si>
  <si>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</si>
  <si>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</si>
  <si>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</si>
  <si>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</si>
  <si>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</si>
  <si>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</si>
  <si>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</si>
  <si>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</si>
  <si>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</si>
  <si>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</si>
  <si>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</si>
  <si>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</si>
  <si>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</si>
  <si>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</si>
  <si>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</si>
  <si>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</si>
  <si>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</si>
  <si>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</si>
  <si>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</si>
  <si>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</si>
  <si>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</si>
  <si>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</si>
  <si>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</si>
  <si>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</si>
  <si>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</si>
  <si>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</si>
  <si>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</si>
  <si>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</si>
  <si>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</si>
  <si>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</si>
  <si>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</si>
  <si>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</si>
  <si>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</si>
  <si>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</si>
  <si>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</si>
  <si>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</si>
  <si>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</si>
  <si>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</si>
  <si>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</si>
  <si>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</si>
  <si>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</si>
  <si>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</si>
  <si>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</si>
  <si>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</si>
  <si>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</si>
  <si>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</si>
  <si>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</si>
  <si>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</si>
  <si>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</si>
  <si>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</si>
  <si>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</si>
  <si>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</si>
  <si>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</si>
  <si>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</si>
  <si>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</si>
  <si>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</si>
  <si>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</si>
  <si>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</si>
  <si>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</si>
  <si>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</si>
  <si>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</si>
  <si>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</si>
  <si>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</si>
  <si>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</si>
  <si>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</si>
  <si>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</si>
  <si>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</si>
  <si>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</si>
  <si>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</si>
  <si>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</si>
  <si>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</si>
  <si>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</si>
  <si>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</si>
  <si>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</si>
  <si>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</si>
  <si>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</si>
  <si>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</si>
  <si>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</si>
  <si>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</si>
  <si>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</si>
  <si>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</si>
  <si>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</si>
  <si>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</si>
  <si>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</si>
  <si>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</si>
  <si>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</si>
  <si>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</si>
  <si>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</si>
  <si>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</si>
  <si>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</si>
  <si>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</si>
  <si>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</si>
  <si>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</si>
  <si>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</si>
  <si>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</si>
  <si>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</si>
  <si>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</si>
  <si>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</si>
  <si>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</si>
  <si>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</si>
  <si>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</si>
  <si>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</si>
  <si>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</si>
  <si>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</si>
  <si>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</si>
  <si>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</si>
  <si>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</si>
  <si>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</si>
  <si>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</si>
  <si>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</si>
  <si>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</si>
  <si>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</si>
  <si>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</si>
  <si>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</si>
  <si>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</si>
  <si>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</si>
  <si>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</si>
  <si>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</si>
  <si>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</si>
  <si>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</si>
  <si>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</si>
  <si>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</si>
  <si>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</si>
  <si>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</si>
  <si>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</si>
  <si>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</si>
  <si>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</si>
  <si>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</si>
  <si>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</si>
  <si>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</si>
  <si>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</si>
  <si>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</si>
  <si>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</si>
  <si>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</si>
  <si>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</si>
  <si>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</si>
  <si>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</si>
  <si>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</si>
  <si>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</si>
  <si>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</si>
  <si>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</si>
  <si>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</si>
  <si>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</si>
  <si>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</si>
  <si>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</si>
  <si>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</si>
  <si>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</si>
  <si>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</si>
  <si>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</si>
  <si>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</si>
  <si>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</si>
  <si>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</si>
  <si>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</si>
  <si>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</si>
  <si>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</si>
  <si>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</si>
  <si>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</si>
  <si>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</si>
  <si>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</si>
  <si>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</si>
  <si>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</si>
  <si>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</si>
  <si>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</si>
  <si>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</si>
  <si>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</si>
  <si>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</si>
  <si>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</si>
  <si>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</si>
  <si>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</si>
  <si>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</si>
  <si>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</si>
  <si>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</si>
  <si>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</si>
  <si>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</si>
  <si>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</si>
  <si>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</si>
  <si>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</si>
  <si>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</si>
  <si>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</si>
  <si>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</si>
  <si>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</si>
  <si>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</si>
  <si>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</si>
  <si>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</si>
  <si>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</si>
  <si>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</si>
  <si>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</si>
  <si>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</si>
  <si>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</si>
  <si>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</si>
  <si>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</si>
  <si>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</si>
  <si>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</si>
  <si>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</si>
  <si>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</si>
  <si>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</si>
  <si>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</si>
  <si>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</si>
  <si>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</si>
  <si>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</si>
  <si>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</si>
  <si>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</si>
  <si>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</si>
  <si>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</si>
  <si>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</si>
  <si>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</si>
  <si>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</si>
  <si>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</si>
  <si>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</si>
  <si>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</si>
  <si>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</si>
  <si>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</si>
  <si>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</si>
  <si>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</si>
  <si>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</si>
  <si>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</si>
  <si>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</si>
  <si>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</si>
  <si>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</si>
  <si>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</si>
  <si>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</si>
  <si>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</si>
  <si>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</si>
  <si>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</si>
  <si>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</si>
  <si>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</si>
  <si>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</si>
  <si>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</si>
  <si>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</si>
  <si>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</si>
  <si>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</si>
  <si>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</si>
  <si>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</si>
  <si>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</si>
  <si>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</si>
  <si>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</si>
  <si>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</si>
  <si>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</si>
  <si>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</si>
  <si>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</si>
  <si>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</si>
  <si>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</si>
  <si>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</si>
  <si>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</si>
  <si>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</si>
  <si>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</si>
  <si>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</si>
  <si>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</si>
  <si>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</si>
  <si>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</si>
  <si>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</si>
  <si>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</si>
  <si>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</si>
  <si>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</si>
  <si>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</si>
  <si>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</si>
  <si>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</si>
  <si>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</si>
  <si>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</si>
  <si>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</si>
  <si>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</si>
  <si>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</si>
  <si>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</si>
  <si>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</si>
  <si>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</si>
  <si>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</si>
  <si>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</si>
  <si>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</si>
  <si>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</si>
  <si>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</si>
  <si>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</si>
  <si>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</si>
  <si>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</si>
  <si>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</si>
  <si>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</si>
  <si>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</si>
  <si>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</si>
  <si>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</si>
  <si>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</si>
  <si>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</si>
  <si>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</si>
  <si>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</si>
  <si>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</si>
  <si>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</si>
  <si>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</si>
  <si>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</si>
  <si>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</si>
  <si>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</si>
  <si>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</si>
  <si>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</si>
  <si>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</si>
  <si>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</si>
  <si>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</si>
  <si>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</si>
  <si>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</si>
  <si>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</si>
  <si>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</si>
  <si>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</si>
  <si>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</si>
  <si>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</si>
  <si>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</si>
  <si>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</si>
  <si>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</si>
  <si>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</si>
  <si>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</si>
  <si>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</si>
  <si>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</si>
  <si>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</si>
  <si>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</si>
  <si>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</si>
  <si>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</si>
  <si>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</si>
  <si>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</si>
  <si>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</si>
  <si>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</si>
  <si>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</si>
  <si>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</si>
  <si>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</si>
  <si>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</si>
  <si>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</si>
  <si>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</si>
  <si>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</si>
  <si>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</si>
  <si>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</si>
  <si>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</si>
  <si>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</si>
  <si>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</si>
  <si>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</si>
  <si>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</si>
  <si>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</si>
  <si>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</si>
  <si>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</si>
  <si>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</si>
  <si>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</si>
  <si>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</si>
  <si>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</si>
  <si>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</si>
  <si>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</si>
  <si>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</si>
  <si>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</si>
  <si>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</si>
  <si>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</si>
  <si>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</si>
  <si>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</si>
  <si>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</si>
  <si>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</si>
  <si>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</si>
  <si>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</si>
  <si>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</si>
  <si>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</si>
  <si>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</si>
  <si>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</si>
  <si>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</si>
  <si>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</si>
  <si>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</si>
  <si>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</si>
  <si>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</si>
  <si>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</si>
  <si>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</si>
  <si>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</si>
  <si>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</si>
  <si>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</si>
  <si>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</si>
  <si>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</si>
  <si>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</si>
  <si>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</si>
  <si>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</si>
  <si>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</si>
  <si>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</si>
  <si>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</si>
  <si>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</si>
  <si>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</si>
  <si>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</si>
  <si>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</si>
  <si>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</si>
  <si>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</si>
  <si>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</si>
  <si>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</si>
  <si>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</si>
  <si>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</si>
  <si>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</si>
  <si>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</si>
  <si>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</si>
  <si>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</si>
  <si>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</si>
  <si>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</si>
  <si>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</si>
  <si>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</si>
  <si>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</si>
  <si>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</si>
  <si>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</si>
  <si>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</si>
  <si>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</si>
  <si>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</si>
  <si>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</si>
  <si>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</si>
  <si>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</si>
  <si>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</si>
  <si>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</si>
  <si>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</si>
  <si>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</si>
  <si>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</si>
  <si>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</si>
  <si>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</si>
  <si>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</si>
  <si>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</si>
  <si>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</si>
  <si>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</si>
  <si>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</si>
  <si>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</si>
  <si>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</si>
  <si>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</si>
  <si>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</si>
  <si>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</si>
  <si>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</si>
  <si>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</si>
  <si>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</si>
  <si>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</si>
  <si>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</si>
  <si>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</si>
  <si>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</si>
  <si>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</si>
  <si>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</si>
  <si>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</si>
  <si>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</si>
  <si>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</si>
  <si>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</si>
  <si>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</si>
  <si>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</si>
  <si>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</si>
  <si>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</si>
  <si>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</si>
  <si>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</si>
  <si>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</si>
  <si>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</si>
  <si>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</si>
  <si>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</si>
  <si>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</si>
  <si>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</si>
  <si>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</si>
  <si>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</si>
  <si>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</si>
  <si>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</si>
  <si>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</si>
  <si>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</si>
  <si>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</si>
  <si>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</si>
  <si>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</si>
  <si>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</si>
  <si>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</si>
  <si>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</si>
  <si>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</si>
  <si>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</si>
  <si>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</si>
  <si>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</si>
  <si>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</si>
  <si>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</si>
  <si>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</si>
  <si>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</si>
  <si>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</si>
  <si>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</si>
  <si>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</si>
  <si>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</si>
  <si>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</si>
  <si>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</si>
  <si>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</si>
  <si>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</si>
  <si>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</si>
  <si>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</si>
  <si>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</si>
  <si>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</si>
  <si>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</si>
  <si>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</si>
  <si>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</si>
  <si>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</si>
  <si>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</si>
  <si>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</si>
  <si>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</si>
  <si>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</si>
  <si>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</si>
  <si>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</si>
  <si>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</si>
  <si>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</si>
  <si>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</si>
  <si>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</si>
  <si>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</si>
  <si>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</si>
  <si>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</si>
  <si>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</si>
  <si>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</si>
  <si>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</si>
  <si>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</si>
  <si>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</si>
  <si>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</si>
  <si>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</si>
  <si>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</si>
  <si>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</si>
  <si>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</si>
  <si>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</si>
  <si>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</si>
  <si>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</si>
  <si>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</si>
  <si>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</si>
  <si>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</si>
  <si>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</si>
  <si>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</si>
  <si>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</si>
  <si>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</si>
  <si>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</si>
  <si>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</si>
  <si>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</si>
  <si>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</si>
  <si>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</si>
  <si>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</si>
  <si>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</si>
  <si>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</si>
  <si>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</si>
  <si>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</si>
  <si>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</si>
  <si>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</si>
  <si>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</si>
  <si>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</si>
  <si>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</si>
  <si>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</si>
  <si>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</si>
  <si>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</si>
  <si>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</si>
  <si>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</si>
  <si>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</si>
  <si>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</si>
  <si>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</si>
  <si>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</si>
  <si>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</si>
  <si>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</si>
  <si>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</si>
  <si>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</si>
  <si>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</si>
  <si>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</si>
  <si>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</si>
  <si>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</si>
  <si>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</si>
  <si>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</si>
  <si>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</si>
  <si>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</si>
  <si>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</si>
  <si>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</si>
  <si>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</si>
  <si>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</si>
  <si>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</si>
  <si>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</si>
  <si>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</si>
  <si>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</si>
  <si>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</si>
  <si>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</si>
  <si>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</si>
  <si>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</si>
  <si>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</si>
  <si>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</si>
  <si>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</si>
  <si>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</si>
  <si>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</si>
  <si>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</si>
  <si>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</si>
  <si>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</si>
  <si>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</si>
  <si>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</si>
  <si>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</si>
  <si>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</si>
  <si>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</si>
  <si>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</si>
  <si>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</si>
  <si>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</si>
  <si>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</si>
  <si>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</si>
  <si>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</si>
  <si>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</si>
  <si>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</si>
  <si>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</si>
  <si>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</si>
  <si>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</si>
  <si>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</si>
  <si>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</si>
  <si>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</si>
  <si>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</si>
  <si>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</si>
  <si>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</si>
  <si>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</si>
  <si>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</si>
  <si>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</si>
  <si>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</si>
  <si>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</si>
  <si>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</si>
  <si>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</si>
  <si>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</si>
  <si>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</si>
  <si>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</si>
  <si>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</si>
  <si>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</si>
  <si>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</si>
  <si>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</si>
  <si>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</si>
  <si>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</si>
  <si>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</si>
  <si>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</si>
  <si>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</si>
  <si>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</si>
  <si>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</si>
  <si>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</si>
  <si>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</si>
  <si>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</si>
  <si>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</si>
  <si>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</si>
  <si>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</si>
  <si>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</si>
  <si>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</si>
  <si>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</si>
  <si>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</si>
  <si>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</si>
  <si>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</si>
  <si>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</si>
  <si>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</si>
  <si>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</si>
  <si>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</si>
  <si>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</si>
  <si>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</si>
  <si>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</si>
  <si>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</si>
  <si>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</si>
  <si>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</si>
  <si>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</si>
  <si>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</si>
  <si>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</si>
  <si>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</si>
  <si>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</si>
  <si>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</si>
  <si>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</si>
  <si>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</si>
  <si>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</si>
  <si>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</si>
  <si>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</si>
  <si>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</si>
  <si>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</si>
  <si>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</si>
  <si>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</si>
  <si>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</si>
  <si>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</si>
  <si>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</si>
  <si>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</si>
  <si>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</si>
  <si>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</si>
  <si>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</si>
  <si>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</si>
  <si>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</si>
  <si>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</si>
  <si>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</si>
  <si>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</si>
  <si>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</si>
  <si>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</si>
  <si>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</si>
  <si>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</si>
  <si>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</si>
  <si>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</si>
  <si>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</si>
  <si>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</si>
  <si>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</si>
  <si>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</si>
  <si>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</si>
  <si>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</si>
  <si>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</si>
  <si>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</si>
  <si>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</si>
  <si>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</si>
  <si>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</si>
  <si>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</si>
  <si>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</si>
  <si>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</si>
  <si>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</si>
  <si>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</si>
  <si>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</si>
  <si>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</si>
  <si>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</si>
  <si>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</si>
  <si>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</si>
  <si>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</si>
  <si>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</si>
  <si>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</si>
  <si>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</si>
  <si>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</si>
  <si>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</si>
  <si>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</si>
  <si>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</si>
  <si>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</si>
  <si>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</si>
  <si>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</si>
  <si>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</si>
  <si>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</si>
  <si>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</si>
  <si>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</si>
  <si>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</si>
  <si>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</si>
  <si>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</si>
  <si>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</si>
  <si>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</si>
  <si>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</si>
  <si>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</si>
  <si>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</si>
  <si>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</si>
  <si>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</si>
  <si>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</si>
  <si>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</si>
  <si>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</si>
  <si>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</si>
  <si>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</si>
  <si>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</si>
  <si>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</si>
  <si>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</si>
  <si>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</si>
  <si>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</si>
  <si>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</si>
  <si>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</si>
  <si>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</si>
  <si>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</si>
  <si>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</si>
  <si>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</si>
  <si>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</si>
  <si>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</si>
  <si>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</si>
  <si>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</si>
  <si>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</si>
  <si>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</si>
  <si>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</si>
  <si>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</si>
  <si>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</si>
  <si>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</si>
  <si>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</si>
  <si>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</si>
  <si>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</si>
  <si>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</si>
  <si>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</si>
  <si>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</si>
  <si>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</si>
  <si>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</si>
  <si>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</si>
  <si>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</si>
  <si>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</si>
  <si>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</si>
  <si>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</si>
  <si>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</si>
  <si>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</si>
  <si>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</si>
  <si>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</si>
  <si>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</si>
  <si>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</si>
  <si>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</si>
  <si>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</si>
  <si>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</si>
  <si>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</si>
  <si>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</si>
  <si>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</si>
  <si>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</si>
  <si>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</si>
  <si>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</si>
  <si>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</si>
  <si>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</si>
  <si>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</si>
  <si>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</si>
  <si>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</si>
  <si>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</si>
  <si>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</si>
  <si>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</si>
  <si>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</si>
  <si>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</si>
  <si>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</si>
  <si>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</si>
  <si>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</si>
  <si>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</si>
  <si>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</si>
  <si>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</si>
  <si>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</si>
  <si>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</si>
  <si>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</si>
  <si>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</si>
  <si>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</si>
  <si>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</si>
  <si>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</si>
  <si>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</si>
  <si>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</si>
  <si>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</si>
  <si>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</si>
  <si>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</si>
  <si>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</si>
  <si>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</si>
  <si>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</si>
  <si>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</si>
  <si>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</si>
  <si>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</si>
  <si>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</si>
  <si>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</si>
  <si>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</si>
  <si>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</si>
  <si>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</si>
  <si>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</si>
  <si>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</si>
  <si>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</si>
  <si>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</si>
  <si>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</si>
  <si>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</si>
  <si>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</si>
  <si>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</si>
  <si>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</si>
  <si>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</si>
  <si>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</si>
  <si>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</si>
  <si>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</si>
  <si>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</si>
  <si>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</si>
  <si>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</si>
  <si>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</si>
  <si>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</si>
  <si>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</si>
  <si>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</si>
  <si>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</si>
  <si>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</si>
  <si>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</si>
  <si>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</si>
  <si>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</si>
  <si>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</si>
  <si>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</si>
  <si>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</si>
  <si>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</si>
  <si>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</si>
  <si>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</si>
  <si>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</si>
  <si>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</si>
  <si>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</si>
  <si>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</si>
  <si>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</si>
  <si>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</si>
  <si>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</si>
  <si>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</si>
  <si>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</si>
  <si>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</si>
  <si>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</si>
  <si>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</si>
  <si>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</si>
  <si>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</si>
  <si>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</si>
  <si>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</si>
  <si>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</si>
  <si>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</si>
  <si>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</si>
  <si>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</si>
  <si>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</si>
  <si>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</si>
  <si>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</si>
  <si>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</si>
  <si>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</si>
  <si>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</si>
  <si>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</si>
  <si>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</si>
  <si>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</si>
  <si>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</si>
  <si>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</si>
  <si>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</si>
  <si>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</si>
  <si>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</si>
  <si>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</si>
  <si>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</si>
  <si>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</si>
  <si>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</si>
  <si>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</si>
  <si>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</si>
  <si>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</si>
  <si>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</si>
  <si>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</si>
  <si>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</si>
  <si>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</si>
  <si>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</si>
  <si>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</si>
  <si>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</si>
  <si>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</si>
  <si>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</si>
  <si>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</si>
  <si>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</si>
  <si>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</si>
  <si>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</si>
  <si>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</si>
  <si>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</si>
  <si>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</si>
  <si>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</si>
  <si>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</si>
  <si>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</si>
  <si>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</si>
  <si>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</si>
  <si>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</si>
  <si>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</si>
  <si>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</si>
  <si>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</si>
  <si>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</si>
  <si>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</si>
  <si>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</si>
  <si>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</si>
  <si>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</si>
  <si>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</si>
  <si>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</si>
  <si>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</si>
  <si>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</si>
  <si>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</si>
  <si>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</si>
  <si>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</si>
  <si>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</si>
  <si>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</si>
  <si>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</si>
  <si>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</si>
  <si>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</si>
  <si>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</si>
  <si>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</si>
  <si>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</si>
  <si>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</si>
  <si>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</si>
  <si>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</si>
  <si>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</si>
  <si>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</si>
  <si>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</si>
  <si>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</si>
  <si>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</si>
  <si>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</si>
  <si>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</si>
  <si>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</si>
  <si>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</si>
  <si>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</si>
  <si>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</si>
  <si>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</si>
  <si>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</si>
  <si>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</si>
  <si>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</si>
  <si>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</si>
  <si>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</si>
  <si>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</si>
  <si>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</si>
  <si>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</si>
  <si>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</si>
  <si>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</si>
  <si>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</si>
  <si>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</si>
  <si>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</si>
  <si>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</si>
  <si>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</si>
  <si>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</si>
  <si>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</si>
  <si>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</si>
  <si>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</si>
  <si>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</si>
  <si>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</si>
  <si>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</si>
  <si>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</si>
  <si>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</si>
  <si>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</si>
  <si>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</si>
  <si>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</si>
  <si>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</si>
  <si>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</si>
  <si>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</si>
  <si>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</si>
  <si>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</si>
  <si>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</si>
  <si>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</si>
  <si>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</si>
  <si>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</si>
  <si>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</si>
  <si>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</si>
  <si>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</si>
  <si>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</si>
  <si>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</si>
  <si>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</si>
  <si>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</si>
  <si>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</si>
  <si>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</si>
  <si>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</si>
  <si>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</si>
  <si>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</si>
  <si>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</si>
  <si>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</si>
  <si>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</si>
  <si>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</si>
  <si>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</si>
  <si>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</si>
  <si>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</si>
  <si>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</si>
  <si>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</si>
  <si>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</si>
  <si>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</si>
  <si>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</si>
  <si>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</si>
  <si>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</si>
  <si>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</si>
  <si>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</si>
  <si>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</si>
  <si>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</si>
  <si>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</si>
  <si>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</si>
  <si>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</si>
  <si>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</si>
  <si>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</si>
  <si>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</si>
  <si>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</si>
  <si>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</si>
  <si>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</si>
  <si>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</si>
  <si>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</si>
  <si>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</si>
  <si>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</si>
  <si>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</si>
  <si>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</si>
  <si>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</si>
  <si>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</si>
  <si>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</si>
  <si>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</si>
  <si>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</si>
  <si>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</si>
  <si>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</si>
  <si>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</si>
  <si>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</si>
  <si>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</si>
  <si>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</si>
  <si>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</si>
  <si>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</si>
  <si>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</si>
  <si>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</si>
  <si>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</si>
  <si>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</si>
  <si>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</si>
  <si>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</si>
  <si>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</si>
  <si>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</si>
  <si>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</si>
  <si>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</si>
  <si>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</si>
  <si>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</si>
  <si>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</si>
  <si>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</si>
  <si>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</si>
  <si>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</si>
  <si>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</si>
  <si>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</si>
  <si>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</si>
  <si>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</si>
  <si>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</si>
  <si>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</si>
  <si>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</si>
  <si>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</si>
  <si>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</si>
  <si>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</si>
  <si>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</si>
  <si>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</si>
  <si>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</si>
  <si>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</si>
  <si>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</si>
  <si>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</si>
  <si>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</si>
  <si>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</si>
  <si>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</si>
  <si>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</si>
  <si>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</si>
  <si>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</si>
  <si>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</si>
  <si>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</si>
  <si>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</si>
  <si>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</si>
  <si>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</si>
  <si>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</si>
  <si>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</si>
  <si>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</si>
  <si>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</si>
  <si>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</si>
  <si>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</si>
  <si>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</si>
  <si>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</si>
  <si>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</si>
  <si>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</si>
  <si>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</si>
  <si>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</si>
  <si>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</si>
  <si>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</si>
  <si>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</si>
  <si>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</si>
  <si>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</si>
  <si>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</si>
  <si>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</si>
  <si>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</si>
  <si>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</si>
  <si>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</si>
  <si>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</si>
  <si>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</si>
  <si>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</si>
  <si>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</si>
  <si>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</si>
  <si>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</si>
  <si>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</si>
  <si>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</si>
  <si>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</si>
  <si>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</si>
  <si>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</si>
  <si>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</si>
  <si>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</si>
  <si>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</si>
  <si>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</si>
  <si>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</si>
  <si>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</si>
  <si>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</si>
  <si>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</si>
  <si>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</si>
  <si>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</si>
  <si>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</si>
  <si>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</si>
  <si>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</si>
  <si>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</si>
  <si>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</si>
  <si>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</si>
  <si>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</si>
  <si>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</si>
  <si>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</si>
  <si>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</si>
  <si>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</si>
  <si>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</si>
  <si>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</si>
  <si>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</si>
  <si>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</si>
  <si>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</si>
  <si>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</si>
  <si>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</si>
  <si>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</si>
  <si>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</si>
  <si>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</si>
  <si>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</si>
  <si>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</si>
  <si>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</si>
  <si>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</si>
  <si>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</si>
  <si>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</si>
  <si>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</si>
  <si>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</si>
  <si>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</si>
  <si>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</si>
  <si>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</si>
  <si>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</si>
  <si>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</si>
  <si>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</si>
  <si>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</si>
  <si>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</si>
  <si>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</si>
  <si>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</si>
  <si>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</si>
  <si>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</si>
  <si>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</si>
  <si>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</si>
  <si>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</si>
  <si>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</si>
  <si>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</si>
  <si>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</si>
  <si>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</si>
  <si>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</si>
  <si>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</si>
  <si>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</si>
  <si>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</si>
  <si>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</si>
  <si>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</si>
  <si>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</si>
  <si>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</si>
  <si>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</si>
  <si>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</si>
  <si>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</si>
  <si>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</si>
  <si>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</si>
  <si>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</si>
  <si>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</si>
  <si>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</si>
  <si>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</si>
  <si>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</si>
  <si>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</si>
  <si>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</si>
  <si>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</si>
  <si>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</si>
  <si>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</si>
  <si>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</si>
  <si>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</si>
  <si>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</si>
  <si>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</si>
  <si>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</si>
  <si>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</si>
  <si>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</si>
  <si>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</si>
  <si>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</si>
  <si>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</si>
  <si>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</si>
  <si>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</si>
  <si>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</si>
  <si>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</si>
  <si>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</si>
  <si>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</si>
  <si>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</si>
  <si>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</si>
  <si>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</si>
  <si>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</si>
  <si>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</si>
  <si>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</si>
  <si>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</si>
  <si>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</si>
  <si>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</si>
  <si>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</si>
  <si>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</si>
  <si>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</si>
  <si>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</si>
  <si>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</si>
  <si>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</si>
  <si>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</si>
  <si>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</si>
  <si>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</si>
  <si>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</si>
  <si>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</si>
  <si>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</si>
  <si>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</si>
  <si>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</si>
  <si>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</si>
  <si>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</si>
  <si>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</si>
  <si>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</si>
  <si>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</si>
  <si>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</si>
  <si>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</si>
  <si>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</si>
  <si>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</si>
  <si>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</si>
  <si>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</si>
  <si>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</si>
  <si>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</si>
  <si>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</si>
  <si>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</si>
  <si>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</si>
  <si>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</si>
  <si>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</si>
  <si>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</si>
  <si>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</si>
  <si>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</si>
  <si>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</si>
  <si>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</si>
  <si>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</si>
  <si>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</si>
  <si>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</si>
  <si>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</si>
  <si>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</si>
  <si>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</si>
  <si>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</si>
  <si>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</si>
  <si>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</si>
  <si>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</si>
  <si>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</si>
  <si>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</si>
  <si>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</si>
  <si>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</si>
  <si>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</si>
  <si>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</si>
  <si>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</si>
  <si>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</si>
  <si>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</si>
  <si>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</si>
  <si>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</si>
  <si>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</si>
  <si>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</si>
  <si>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</si>
  <si>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</si>
  <si>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</si>
  <si>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</si>
  <si>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</si>
  <si>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</si>
  <si>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</si>
  <si>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</si>
  <si>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</si>
  <si>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</si>
  <si>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</si>
  <si>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</si>
  <si>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</si>
  <si>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</si>
  <si>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</si>
  <si>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</si>
  <si>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</si>
  <si>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</si>
  <si>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</si>
  <si>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</si>
  <si>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</si>
  <si>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</si>
  <si>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</si>
  <si>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</si>
  <si>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</si>
  <si>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</si>
  <si>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</si>
  <si>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</si>
  <si>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</si>
  <si>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</si>
  <si>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</si>
  <si>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</si>
  <si>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</si>
  <si>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</si>
  <si>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</si>
  <si>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</si>
  <si>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</si>
  <si>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</si>
  <si>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</si>
  <si>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</si>
  <si>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</si>
  <si>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</si>
  <si>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</si>
  <si>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</si>
  <si>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</si>
  <si>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</si>
  <si>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</si>
  <si>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</si>
  <si>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</si>
  <si>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</si>
  <si>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</si>
  <si>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</si>
  <si>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</si>
  <si>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</si>
  <si>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</si>
  <si>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</si>
  <si>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</si>
  <si>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</si>
  <si>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</si>
  <si>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</si>
  <si>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</si>
  <si>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</si>
  <si>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</si>
  <si>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</si>
  <si>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</si>
  <si>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</si>
  <si>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</si>
  <si>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</si>
  <si>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</si>
  <si>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</si>
  <si>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</si>
  <si>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</si>
  <si>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</si>
  <si>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</si>
  <si>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</si>
  <si>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</si>
  <si>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</si>
  <si>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</si>
  <si>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</si>
  <si>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</si>
  <si>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</si>
  <si>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</si>
  <si>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</si>
  <si>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</si>
  <si>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</si>
  <si>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</si>
  <si>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</si>
  <si>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</si>
  <si>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</si>
  <si>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</si>
  <si>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</si>
  <si>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</si>
  <si>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</si>
  <si>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</si>
  <si>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</si>
  <si>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</si>
  <si>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</si>
  <si>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</si>
  <si>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</si>
  <si>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</si>
  <si>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</si>
  <si>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</si>
  <si>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</si>
  <si>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</si>
  <si>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</si>
  <si>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</si>
  <si>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</si>
  <si>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</si>
  <si>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</si>
  <si>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</si>
  <si>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</si>
  <si>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</si>
  <si>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</si>
  <si>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</si>
  <si>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</si>
  <si>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</si>
  <si>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</si>
  <si>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</si>
  <si>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</si>
  <si>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</si>
  <si>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</si>
  <si>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</si>
  <si>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</si>
  <si>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</si>
  <si>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</si>
  <si>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</si>
  <si>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</si>
  <si>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</si>
  <si>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</si>
  <si>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</si>
  <si>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</si>
  <si>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</si>
  <si>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</si>
  <si>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</si>
  <si>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</si>
  <si>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</si>
  <si>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</si>
  <si>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</si>
  <si>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</si>
  <si>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</si>
  <si>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</si>
  <si>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</si>
  <si>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</si>
  <si>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</si>
  <si>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</si>
  <si>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</si>
  <si>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</si>
  <si>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</si>
  <si>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</si>
  <si>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</si>
  <si>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</si>
  <si>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</si>
  <si>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</si>
  <si>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</si>
  <si>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</si>
  <si>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</si>
  <si>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</si>
  <si>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</si>
  <si>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</si>
  <si>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</si>
  <si>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</si>
  <si>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</si>
  <si>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</si>
  <si>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</si>
  <si>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</si>
  <si>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</si>
  <si>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</si>
  <si>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</si>
  <si>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</si>
  <si>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</si>
  <si>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</si>
  <si>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</si>
  <si>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</si>
  <si>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</si>
  <si>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</si>
  <si>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</si>
  <si>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</si>
  <si>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</si>
  <si>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</si>
  <si>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</si>
  <si>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</si>
  <si>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</si>
  <si>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</si>
  <si>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</si>
  <si>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</si>
  <si>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</si>
  <si>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</si>
  <si>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</si>
  <si>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</si>
  <si>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</si>
  <si>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</si>
  <si>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</si>
  <si>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</si>
  <si>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</si>
  <si>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</si>
  <si>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</si>
  <si>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</si>
  <si>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</si>
  <si>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</si>
  <si>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</si>
  <si>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</si>
  <si>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</si>
  <si>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</si>
  <si>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</si>
  <si>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</si>
  <si>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</si>
  <si>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</si>
  <si>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</si>
  <si>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</si>
  <si>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</si>
  <si>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</si>
  <si>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</si>
  <si>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</si>
  <si>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</si>
  <si>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</si>
  <si>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</si>
  <si>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</si>
  <si>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</si>
  <si>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</si>
  <si>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</si>
  <si>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</si>
  <si>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</si>
  <si>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</si>
  <si>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</si>
  <si>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</si>
  <si>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</si>
  <si>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</si>
  <si>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</si>
  <si>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</si>
  <si>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</si>
  <si>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</si>
  <si>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</si>
  <si>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</si>
  <si>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</si>
  <si>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</si>
  <si>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</si>
  <si>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</si>
  <si>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</si>
  <si>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</si>
  <si>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</si>
  <si>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</si>
  <si>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</si>
  <si>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</si>
  <si>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</si>
  <si>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</si>
  <si>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</si>
  <si>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</si>
  <si>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</si>
  <si>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</si>
  <si>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</si>
  <si>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</si>
  <si>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</si>
  <si>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</si>
  <si>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</si>
  <si>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</si>
  <si>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</si>
  <si>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</si>
  <si>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</si>
  <si>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</si>
  <si>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</si>
  <si>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</si>
  <si>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</si>
  <si>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</si>
  <si>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</si>
  <si>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</si>
  <si>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</si>
  <si>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</si>
  <si>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</si>
  <si>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</si>
  <si>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</si>
  <si>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</si>
  <si>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</si>
  <si>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</si>
  <si>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</si>
  <si>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</si>
  <si>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</si>
  <si>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</si>
  <si>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</si>
  <si>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</si>
  <si>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</si>
  <si>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</si>
  <si>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</si>
  <si>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</si>
  <si>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</si>
  <si>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</si>
  <si>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</si>
  <si>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</si>
  <si>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</si>
  <si>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</si>
  <si>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</si>
  <si>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</si>
  <si>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</si>
  <si>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</si>
  <si>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</si>
  <si>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</si>
  <si>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</si>
  <si>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</si>
  <si>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</si>
  <si>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</si>
  <si>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</si>
  <si>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</si>
  <si>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</si>
  <si>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</si>
  <si>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</si>
  <si>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</si>
  <si>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</si>
  <si>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</si>
  <si>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</si>
  <si>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</si>
  <si>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</si>
  <si>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</si>
  <si>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</si>
  <si>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</si>
  <si>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</si>
  <si>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</si>
  <si>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</si>
  <si>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</si>
  <si>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</si>
  <si>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</si>
  <si>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</si>
  <si>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</si>
  <si>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</si>
  <si>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</si>
  <si>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</si>
  <si>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</si>
  <si>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</si>
  <si>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</si>
  <si>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</si>
  <si>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</si>
  <si>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</si>
  <si>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</si>
  <si>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</si>
  <si>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</si>
  <si>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</si>
  <si>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</si>
  <si>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</si>
  <si>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</si>
  <si>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</si>
  <si>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</si>
  <si>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</si>
  <si>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</si>
  <si>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</si>
  <si>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</si>
  <si>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</si>
  <si>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</si>
  <si>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</si>
  <si>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</si>
  <si>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</si>
  <si>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</si>
  <si>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</si>
  <si>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</si>
  <si>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</si>
  <si>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</si>
  <si>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</si>
  <si>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</si>
  <si>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</si>
  <si>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</si>
  <si>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</si>
  <si>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</si>
  <si>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</si>
  <si>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</si>
  <si>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</si>
  <si>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</si>
  <si>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</si>
  <si>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</si>
  <si>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</si>
  <si>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</si>
  <si>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</si>
  <si>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</si>
  <si>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</si>
  <si>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</si>
  <si>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</si>
  <si>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</si>
  <si>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</si>
  <si>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</si>
  <si>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</si>
  <si>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</si>
  <si>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</si>
  <si>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</si>
  <si>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</si>
  <si>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</si>
  <si>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</si>
  <si>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</si>
  <si>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</si>
  <si>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</si>
  <si>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</si>
  <si>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</si>
  <si>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</si>
  <si>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</si>
  <si>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</si>
  <si>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</si>
  <si>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</si>
  <si>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</si>
  <si>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</si>
  <si>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</si>
  <si>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</si>
  <si>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</si>
  <si>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</si>
  <si>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</si>
  <si>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</si>
  <si>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</si>
  <si>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</si>
  <si>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</si>
  <si>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</si>
  <si>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</si>
  <si>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</si>
  <si>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</si>
  <si>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</si>
  <si>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</si>
  <si>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</si>
  <si>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</si>
  <si>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</si>
  <si>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</si>
  <si>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</si>
  <si>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</si>
  <si>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</si>
  <si>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</si>
  <si>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</si>
  <si>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</si>
  <si>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</si>
  <si>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</si>
  <si>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</si>
  <si>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</si>
  <si>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</si>
  <si>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</si>
  <si>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</si>
  <si>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</si>
  <si>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</si>
  <si>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</si>
  <si>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</si>
  <si>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</si>
  <si>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</si>
  <si>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</si>
  <si>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</si>
  <si>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</si>
  <si>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</si>
  <si>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</si>
  <si>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</si>
  <si>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</si>
  <si>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</si>
  <si>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</si>
  <si>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</si>
  <si>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</si>
  <si>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</si>
  <si>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</si>
  <si>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</si>
  <si>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</si>
  <si>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</si>
  <si>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</si>
  <si>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</si>
  <si>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</si>
  <si>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</si>
  <si>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</si>
  <si>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</si>
  <si>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</si>
  <si>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</si>
  <si>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</si>
  <si>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</si>
  <si>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</si>
  <si>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</si>
  <si>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</si>
  <si>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</si>
  <si>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</si>
  <si>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</si>
  <si>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</si>
  <si>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</si>
  <si>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</si>
  <si>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</si>
  <si>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</si>
  <si>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</si>
  <si>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</si>
  <si>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</si>
  <si>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</si>
  <si>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</si>
  <si>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</si>
  <si>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</si>
  <si>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</si>
  <si>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</si>
  <si>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</si>
  <si>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</si>
  <si>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</si>
  <si>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</si>
  <si>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</si>
  <si>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</si>
  <si>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</si>
  <si>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</si>
  <si>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</si>
  <si>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</si>
  <si>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</si>
  <si>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</si>
  <si>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</si>
  <si>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</si>
  <si>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</si>
  <si>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</si>
  <si>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</si>
  <si>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</si>
  <si>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</si>
  <si>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</si>
  <si>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</si>
  <si>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</si>
  <si>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</si>
  <si>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</si>
  <si>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</si>
  <si>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</si>
  <si>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</si>
  <si>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</si>
  <si>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</si>
  <si>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</si>
  <si>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</si>
  <si>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</si>
  <si>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</si>
  <si>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</si>
  <si>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</si>
  <si>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</si>
  <si>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</si>
  <si>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</si>
  <si>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</si>
  <si>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</si>
  <si>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</si>
  <si>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</si>
  <si>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</si>
  <si>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</si>
  <si>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</si>
  <si>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</si>
  <si>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</si>
  <si>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</si>
  <si>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</si>
  <si>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</si>
  <si>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</si>
  <si>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</si>
  <si>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</si>
  <si>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</si>
  <si>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</si>
  <si>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</si>
  <si>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</si>
  <si>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</si>
  <si>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</si>
  <si>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</si>
  <si>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</si>
  <si>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</si>
  <si>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</si>
  <si>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</si>
  <si>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</si>
  <si>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</si>
  <si>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</si>
  <si>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</si>
  <si>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</si>
  <si>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</si>
  <si>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</si>
  <si>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</si>
  <si>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</si>
  <si>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</si>
  <si>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</si>
  <si>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</si>
  <si>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</si>
  <si>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</si>
  <si>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</si>
  <si>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</si>
  <si>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</si>
  <si>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</si>
  <si>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</si>
  <si>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</si>
  <si>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</si>
  <si>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</si>
  <si>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</si>
  <si>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</si>
  <si>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</si>
  <si>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</si>
  <si>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</si>
  <si>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</si>
  <si>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</si>
  <si>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</si>
  <si>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</si>
  <si>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</si>
  <si>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</si>
  <si>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</si>
  <si>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</si>
  <si>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</si>
  <si>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</si>
  <si>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</si>
  <si>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</si>
  <si>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</si>
  <si>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</si>
  <si>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</si>
  <si>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</si>
  <si>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</si>
  <si>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</si>
  <si>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</si>
  <si>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</si>
  <si>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</si>
  <si>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</si>
  <si>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</si>
  <si>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</si>
  <si>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</si>
  <si>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</si>
  <si>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</si>
  <si>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</si>
  <si>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</si>
  <si>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</si>
  <si>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</si>
  <si>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</si>
  <si>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</si>
  <si>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</si>
  <si>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</si>
  <si>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</si>
  <si>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</si>
  <si>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</si>
  <si>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</si>
  <si>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</si>
  <si>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</si>
  <si>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</si>
  <si>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</si>
  <si>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</si>
  <si>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</si>
  <si>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</si>
  <si>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</si>
  <si>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</si>
  <si>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</si>
  <si>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</si>
  <si>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</si>
  <si>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</si>
  <si>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</si>
  <si>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</si>
  <si>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</si>
  <si>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</si>
  <si>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</si>
  <si>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</si>
  <si>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</si>
  <si>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</si>
  <si>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</si>
  <si>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</si>
  <si>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</si>
  <si>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</si>
  <si>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</si>
  <si>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</si>
  <si>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</si>
  <si>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</si>
  <si>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</si>
  <si>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</si>
  <si>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</si>
  <si>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</si>
  <si>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</si>
  <si>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</si>
  <si>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</si>
  <si>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</si>
  <si>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</si>
  <si>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</si>
  <si>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</si>
  <si>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</si>
  <si>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</si>
  <si>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</si>
  <si>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</si>
  <si>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</si>
  <si>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</si>
  <si>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</si>
  <si>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</si>
  <si>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</si>
  <si>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</si>
  <si>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</si>
  <si>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</si>
  <si>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</si>
  <si>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</si>
  <si>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</si>
  <si>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</si>
  <si>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</si>
  <si>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</si>
  <si>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</si>
  <si>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</si>
  <si>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</si>
  <si>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</si>
  <si>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</si>
  <si>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</si>
  <si>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</si>
  <si>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</si>
  <si>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</si>
  <si>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</si>
  <si>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</si>
  <si>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</si>
  <si>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</si>
  <si>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</si>
  <si>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</si>
  <si>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</si>
  <si>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</si>
  <si>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</si>
  <si>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</si>
  <si>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</si>
  <si>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</si>
  <si>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</si>
  <si>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</si>
  <si>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</si>
  <si>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</si>
  <si>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</si>
  <si>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</si>
  <si>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</si>
  <si>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</si>
  <si>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</si>
  <si>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</si>
  <si>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</si>
  <si>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</si>
  <si>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</si>
  <si>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</si>
  <si>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</si>
  <si>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</si>
  <si>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</si>
  <si>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</si>
  <si>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</si>
  <si>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</si>
  <si>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</si>
  <si>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</si>
  <si>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</si>
  <si>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</si>
  <si>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</si>
  <si>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</si>
  <si>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</si>
  <si>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</si>
  <si>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</si>
  <si>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</si>
  <si>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</si>
  <si>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</si>
  <si>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</si>
  <si>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</si>
  <si>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</si>
  <si>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</si>
  <si>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</si>
  <si>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</si>
  <si>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</si>
  <si>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</si>
  <si>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</si>
  <si>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</si>
  <si>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</si>
  <si>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</si>
  <si>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</si>
  <si>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</si>
  <si>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</si>
  <si>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</si>
  <si>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</si>
  <si>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</si>
  <si>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</si>
  <si>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</si>
  <si>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</si>
  <si>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</si>
  <si>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</si>
  <si>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</si>
  <si>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</si>
  <si>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</si>
  <si>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</si>
  <si>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</si>
  <si>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</si>
  <si>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</si>
  <si>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</si>
  <si>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</si>
  <si>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</si>
  <si>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</si>
  <si>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</si>
  <si>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</si>
  <si>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</si>
  <si>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</si>
  <si>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</si>
  <si>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</si>
  <si>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</si>
  <si>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</si>
  <si>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</si>
  <si>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</si>
  <si>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</si>
  <si>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</si>
  <si>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</si>
  <si>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</si>
  <si>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</si>
  <si>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</si>
  <si>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</si>
  <si>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</si>
  <si>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</si>
  <si>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</si>
  <si>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</si>
  <si>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</si>
  <si>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</si>
  <si>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</si>
  <si>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</si>
  <si>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</si>
  <si>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</si>
  <si>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</si>
  <si>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</si>
  <si>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</si>
  <si>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</si>
  <si>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</si>
  <si>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</si>
  <si>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</si>
  <si>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</si>
  <si>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</si>
  <si>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</si>
  <si>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</si>
  <si>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</si>
  <si>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</si>
  <si>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</si>
  <si>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</si>
  <si>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</si>
  <si>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</si>
  <si>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</si>
  <si>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</si>
  <si>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</si>
  <si>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</si>
  <si>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</si>
  <si>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</si>
  <si>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</si>
  <si>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</si>
  <si>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</si>
  <si>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</si>
  <si>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</si>
  <si>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</si>
  <si>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</si>
  <si>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</si>
  <si>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</si>
  <si>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</si>
  <si>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</si>
  <si>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</si>
  <si>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</si>
  <si>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</si>
  <si>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</si>
  <si>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</si>
  <si>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</si>
  <si>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</si>
  <si>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</si>
  <si>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</si>
  <si>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</si>
  <si>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</si>
  <si>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</si>
  <si>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</si>
  <si>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</si>
  <si>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</si>
  <si>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</si>
  <si>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</si>
  <si>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</si>
  <si>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</si>
  <si>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</si>
  <si>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</si>
  <si>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</si>
  <si>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</si>
  <si>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</si>
  <si>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</si>
  <si>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</si>
  <si>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</si>
  <si>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</si>
  <si>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</si>
  <si>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</si>
  <si>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</si>
  <si>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</si>
  <si>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</si>
  <si>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</si>
  <si>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</si>
  <si>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</si>
  <si>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</si>
  <si>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</si>
  <si>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</si>
  <si>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</si>
  <si>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</si>
  <si>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</si>
  <si>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</si>
  <si>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</si>
  <si>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</si>
  <si>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</si>
  <si>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</si>
  <si>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</si>
  <si>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</si>
  <si>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</si>
  <si>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</si>
  <si>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</si>
  <si>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</si>
  <si>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</si>
  <si>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</si>
  <si>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</si>
  <si>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</si>
  <si>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</si>
  <si>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</si>
  <si>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</si>
  <si>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</si>
  <si>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</si>
  <si>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</si>
  <si>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</si>
  <si>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</si>
  <si>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</si>
  <si>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</si>
  <si>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</si>
  <si>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</si>
  <si>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</si>
  <si>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</si>
  <si>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</si>
  <si>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</si>
  <si>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</si>
  <si>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</si>
  <si>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</si>
  <si>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</si>
  <si>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</si>
  <si>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</si>
  <si>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</si>
  <si>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</si>
  <si>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</si>
  <si>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</si>
  <si>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</si>
  <si>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</si>
  <si>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</si>
  <si>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</si>
  <si>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</si>
  <si>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</si>
  <si>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</si>
  <si>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</si>
  <si>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</si>
  <si>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</si>
  <si>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</si>
  <si>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</si>
  <si>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</si>
  <si>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</si>
  <si>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</si>
  <si>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</si>
  <si>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</si>
  <si>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</si>
  <si>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</si>
  <si>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</si>
  <si>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</si>
  <si>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</si>
  <si>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</si>
  <si>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</si>
  <si>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</si>
  <si>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</si>
  <si>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</si>
  <si>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</si>
  <si>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</si>
  <si>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</si>
  <si>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</si>
  <si>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</si>
  <si>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</si>
  <si>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</si>
  <si>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</si>
  <si>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</si>
  <si>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</si>
  <si>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</si>
  <si>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</si>
  <si>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</si>
  <si>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</si>
  <si>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</si>
  <si>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</si>
  <si>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</si>
  <si>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</si>
  <si>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</si>
  <si>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</si>
  <si>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</si>
  <si>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</si>
  <si>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</si>
  <si>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</si>
  <si>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</si>
  <si>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</si>
  <si>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</si>
  <si>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</si>
  <si>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</si>
  <si>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</si>
  <si>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</si>
  <si>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</si>
  <si>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</si>
  <si>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</si>
  <si>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</si>
  <si>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</si>
  <si>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</si>
  <si>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</si>
  <si>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</si>
  <si>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</si>
  <si>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</si>
  <si>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</si>
  <si>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</si>
  <si>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</si>
  <si>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</si>
  <si>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</si>
  <si>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</si>
  <si>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</si>
  <si>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</si>
  <si>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</si>
  <si>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</si>
  <si>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</si>
  <si>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</si>
  <si>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</si>
  <si>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</si>
  <si>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</si>
  <si>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</si>
  <si>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</si>
  <si>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</si>
  <si>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</si>
  <si>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</si>
  <si>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</si>
  <si>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</si>
  <si>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</si>
  <si>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</si>
  <si>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</si>
  <si>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</si>
  <si>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</si>
  <si>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</si>
  <si>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</si>
  <si>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</si>
  <si>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</si>
  <si>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</si>
  <si>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</si>
  <si>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</si>
  <si>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</si>
  <si>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</si>
  <si>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</si>
  <si>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</si>
  <si>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</si>
  <si>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</si>
  <si>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</si>
  <si>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</si>
  <si>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</si>
  <si>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</si>
  <si>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</si>
  <si>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</si>
  <si>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</si>
  <si>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</si>
  <si>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</si>
  <si>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</si>
  <si>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</si>
  <si>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</si>
  <si>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</si>
  <si>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</si>
  <si>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</si>
  <si>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</si>
  <si>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</si>
  <si>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</si>
  <si>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</si>
  <si>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</si>
  <si>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</si>
  <si>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</si>
  <si>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</si>
  <si>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</si>
  <si>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</si>
  <si>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</si>
  <si>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</si>
  <si>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</si>
  <si>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</si>
  <si>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</si>
  <si>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</si>
  <si>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</si>
  <si>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</si>
  <si>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</si>
  <si>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</si>
  <si>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</si>
  <si>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</si>
  <si>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</si>
  <si>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</si>
  <si>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</si>
  <si>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</si>
  <si>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</si>
  <si>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</si>
  <si>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</si>
  <si>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</si>
  <si>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</si>
  <si>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</si>
  <si>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</si>
  <si>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</si>
  <si>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</si>
  <si>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</si>
  <si>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</si>
  <si>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</si>
  <si>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</si>
  <si>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</si>
  <si>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</si>
  <si>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</si>
  <si>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</si>
  <si>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</si>
  <si>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</si>
  <si>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</si>
  <si>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</si>
  <si>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</si>
  <si>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</si>
  <si>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</si>
  <si>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</si>
  <si>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</si>
  <si>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</si>
  <si>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</si>
  <si>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</si>
  <si>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</si>
  <si>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</si>
  <si>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</si>
  <si>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</si>
  <si>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</si>
  <si>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</si>
  <si>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</si>
  <si>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</si>
  <si>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</si>
  <si>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</si>
  <si>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</si>
  <si>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</si>
  <si>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</si>
  <si>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</si>
  <si>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</si>
  <si>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</si>
  <si>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</si>
  <si>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</si>
  <si>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</si>
  <si>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</si>
  <si>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</si>
  <si>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</si>
  <si>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</si>
  <si>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</si>
  <si>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</si>
  <si>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</si>
  <si>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</si>
  <si>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</si>
  <si>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</si>
  <si>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</si>
  <si>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</si>
  <si>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</si>
  <si>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</si>
  <si>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</si>
  <si>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</si>
  <si>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</si>
  <si>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</si>
  <si>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</si>
  <si>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</si>
  <si>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</si>
  <si>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</si>
  <si>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</si>
  <si>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</si>
  <si>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</si>
  <si>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</si>
  <si>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</si>
  <si>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</si>
  <si>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</si>
  <si>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</si>
  <si>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</si>
  <si>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</si>
  <si>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</si>
  <si>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</si>
  <si>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</si>
  <si>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</si>
  <si>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</si>
  <si>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</si>
  <si>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</si>
  <si>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</si>
  <si>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</si>
  <si>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</si>
  <si>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</si>
  <si>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</si>
  <si>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</si>
  <si>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</si>
  <si>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</si>
  <si>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</si>
  <si>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</si>
  <si>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</si>
  <si>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</si>
  <si>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</si>
  <si>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</si>
  <si>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</si>
  <si>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</si>
  <si>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</si>
  <si>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</si>
  <si>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</si>
  <si>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</si>
  <si>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</si>
  <si>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</si>
  <si>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</si>
  <si>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</si>
  <si>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</si>
  <si>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</si>
  <si>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</si>
  <si>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</si>
  <si>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</si>
  <si>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</si>
  <si>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</si>
  <si>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</si>
  <si>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</si>
  <si>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</si>
  <si>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</si>
  <si>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</si>
  <si>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</si>
  <si>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</si>
  <si>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</si>
  <si>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</si>
  <si>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</si>
  <si>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</si>
  <si>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</si>
  <si>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</si>
  <si>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</si>
  <si>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</si>
  <si>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</si>
  <si>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</si>
  <si>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</si>
  <si>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</si>
  <si>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</si>
  <si>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</si>
  <si>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</si>
  <si>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</si>
  <si>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</si>
  <si>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</si>
  <si>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</si>
  <si>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</si>
  <si>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</si>
  <si>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</si>
  <si>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</si>
  <si>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</si>
  <si>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</si>
  <si>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</si>
  <si>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</si>
  <si>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</si>
  <si>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</si>
  <si>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</si>
  <si>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</si>
  <si>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</si>
  <si>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</si>
  <si>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</si>
  <si>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</si>
  <si>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</si>
  <si>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</si>
  <si>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</si>
  <si>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</si>
  <si>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</si>
  <si>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</si>
  <si>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</si>
  <si>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</si>
  <si>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</si>
  <si>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</si>
  <si>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</si>
  <si>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</si>
  <si>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</si>
  <si>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</si>
  <si>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</si>
  <si>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</si>
  <si>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</si>
  <si>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</si>
  <si>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</si>
  <si>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</si>
  <si>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</si>
  <si>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</si>
  <si>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</si>
  <si>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</si>
  <si>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</si>
  <si>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</si>
  <si>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</si>
  <si>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</si>
  <si>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</si>
  <si>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</si>
  <si>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</si>
  <si>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</si>
  <si>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</si>
  <si>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</si>
  <si>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</si>
  <si>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</si>
  <si>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</si>
  <si>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</si>
  <si>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</si>
  <si>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</si>
  <si>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</si>
  <si>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</si>
  <si>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</si>
  <si>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</si>
  <si>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</si>
  <si>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</si>
  <si>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</si>
  <si>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</si>
  <si>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</si>
  <si>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</si>
  <si>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</si>
  <si>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</si>
  <si>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</si>
  <si>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</si>
  <si>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</si>
  <si>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</si>
  <si>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</si>
  <si>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</si>
  <si>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</si>
  <si>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</si>
  <si>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</si>
  <si>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</si>
  <si>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</si>
  <si>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</si>
  <si>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</si>
  <si>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</si>
  <si>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</si>
  <si>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</si>
  <si>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</si>
  <si>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</si>
  <si>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</si>
  <si>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</si>
  <si>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</si>
  <si>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</si>
  <si>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</si>
  <si>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</si>
  <si>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</si>
  <si>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</si>
  <si>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</si>
  <si>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</si>
  <si>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</si>
  <si>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</si>
  <si>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</si>
  <si>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</si>
  <si>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</si>
  <si>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</si>
  <si>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</si>
  <si>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</si>
  <si>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</si>
  <si>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</si>
  <si>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</si>
  <si>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</si>
  <si>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</si>
  <si>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</si>
  <si>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</si>
  <si>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</si>
  <si>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</si>
  <si>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</si>
  <si>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</si>
  <si>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</si>
  <si>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</si>
  <si>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</si>
  <si>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</si>
  <si>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</si>
  <si>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</si>
  <si>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</si>
  <si>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</si>
  <si>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</si>
  <si>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</si>
  <si>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</si>
  <si>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</si>
  <si>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</si>
  <si>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</si>
  <si>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</si>
  <si>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</si>
  <si>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</si>
  <si>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</si>
  <si>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</si>
  <si>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</si>
  <si>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</si>
  <si>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</si>
  <si>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</si>
  <si>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</si>
  <si>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</si>
  <si>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</si>
  <si>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</si>
  <si>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</si>
  <si>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</si>
  <si>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</si>
  <si>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</si>
  <si>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</si>
  <si>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</si>
  <si>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</si>
  <si>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</si>
  <si>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</si>
  <si>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</si>
  <si>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</si>
  <si>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</si>
  <si>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</si>
  <si>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</si>
  <si>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</si>
  <si>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</si>
  <si>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</si>
  <si>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</si>
  <si>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</si>
  <si>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</si>
  <si>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</si>
  <si>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</si>
  <si>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</si>
  <si>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</si>
  <si>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</si>
  <si>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</si>
  <si>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</si>
  <si>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</si>
  <si>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</si>
  <si>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</si>
  <si>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</si>
  <si>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</si>
  <si>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</si>
  <si>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</si>
  <si>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</si>
  <si>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</si>
  <si>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</si>
  <si>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</si>
  <si>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</si>
  <si>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</si>
  <si>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</si>
  <si>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</si>
  <si>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</si>
  <si>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</si>
  <si>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</si>
  <si>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</si>
  <si>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</si>
  <si>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</si>
  <si>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</si>
  <si>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</si>
  <si>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</si>
  <si>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</si>
  <si>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</si>
  <si>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</si>
  <si>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</si>
  <si>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</si>
  <si>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</si>
  <si>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</si>
  <si>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</si>
  <si>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</si>
  <si>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</si>
  <si>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</si>
  <si>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</si>
  <si>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</si>
  <si>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</si>
  <si>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</si>
  <si>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</si>
  <si>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</si>
  <si>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</si>
  <si>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</si>
  <si>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</si>
  <si>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</si>
  <si>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</si>
  <si>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</si>
  <si>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</si>
  <si>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</si>
  <si>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</si>
  <si>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</si>
  <si>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</si>
  <si>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</si>
  <si>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</si>
  <si>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</si>
  <si>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</si>
  <si>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</si>
  <si>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</si>
  <si>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</si>
  <si>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</si>
  <si>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</si>
  <si>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</si>
  <si>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</si>
  <si>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</si>
  <si>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</si>
  <si>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</si>
  <si>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</si>
  <si>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</si>
  <si>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</si>
  <si>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</si>
  <si>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</si>
  <si>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</si>
  <si>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</si>
  <si>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</si>
  <si>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</si>
  <si>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</si>
  <si>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</si>
  <si>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</si>
  <si>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</si>
  <si>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</si>
  <si>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</si>
  <si>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</si>
  <si>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</si>
  <si>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</si>
  <si>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</si>
  <si>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</si>
  <si>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</si>
  <si>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</si>
  <si>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</si>
  <si>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</si>
  <si>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</si>
  <si>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</si>
  <si>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</si>
  <si>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</si>
  <si>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</si>
  <si>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</si>
  <si>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</si>
  <si>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</si>
  <si>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</si>
  <si>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</si>
  <si>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</si>
  <si>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</si>
  <si>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</si>
  <si>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</si>
  <si>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</si>
  <si>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</si>
  <si>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</si>
  <si>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</si>
  <si>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</si>
  <si>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</si>
  <si>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</si>
  <si>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</si>
  <si>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</si>
  <si>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</si>
  <si>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</si>
  <si>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</si>
  <si>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</si>
  <si>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</si>
  <si>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</si>
  <si>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</si>
  <si>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</si>
  <si>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</si>
  <si>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</si>
  <si>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</si>
  <si>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</si>
  <si>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</si>
  <si>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</si>
  <si>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</si>
  <si>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</si>
  <si>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</si>
  <si>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</si>
  <si>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</si>
  <si>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</si>
  <si>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</si>
  <si>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</si>
  <si>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</si>
  <si>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</si>
  <si>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</si>
  <si>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</si>
  <si>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</si>
  <si>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</si>
  <si>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</si>
  <si>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</si>
  <si>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</si>
  <si>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</si>
  <si>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</si>
  <si>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</si>
  <si>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</si>
  <si>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</si>
  <si>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</si>
  <si>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</si>
  <si>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</si>
  <si>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</si>
  <si>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</si>
  <si>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</si>
  <si>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</si>
  <si>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</si>
  <si>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</si>
  <si>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</si>
  <si>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</si>
  <si>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</si>
  <si>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</si>
  <si>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</si>
  <si>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</si>
  <si>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</si>
  <si>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</si>
  <si>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</si>
  <si>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</si>
  <si>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</si>
  <si>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</si>
  <si>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</si>
  <si>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</si>
  <si>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</si>
  <si>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</si>
  <si>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</si>
  <si>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</si>
  <si>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</si>
  <si>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</si>
  <si>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</si>
  <si>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</si>
  <si>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</si>
  <si>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</si>
  <si>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</si>
  <si>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</si>
  <si>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</si>
  <si>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</si>
  <si>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</si>
  <si>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</si>
  <si>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</si>
  <si>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</si>
  <si>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</si>
  <si>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</si>
  <si>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</si>
  <si>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</si>
  <si>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</si>
  <si>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</si>
  <si>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</si>
  <si>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</si>
  <si>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</si>
  <si>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</si>
  <si>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</si>
  <si>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</si>
  <si>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</si>
  <si>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</si>
  <si>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</si>
  <si>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</si>
  <si>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</si>
  <si>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</si>
  <si>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</si>
  <si>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</si>
  <si>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</si>
  <si>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</si>
  <si>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</si>
  <si>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</si>
  <si>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</si>
  <si>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</si>
  <si>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</si>
  <si>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</si>
  <si>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</si>
  <si>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</si>
  <si>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</si>
  <si>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</si>
  <si>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</si>
  <si>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</si>
  <si>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</si>
  <si>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</si>
  <si>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</si>
  <si>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</si>
  <si>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</si>
  <si>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</si>
  <si>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</si>
  <si>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</si>
  <si>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</si>
  <si>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</si>
  <si>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</si>
  <si>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</si>
  <si>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</si>
  <si>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</si>
  <si>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</si>
  <si>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</si>
  <si>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</si>
  <si>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</si>
  <si>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</si>
  <si>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</si>
  <si>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</si>
  <si>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</si>
  <si>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</si>
  <si>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</si>
  <si>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</si>
  <si>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</si>
  <si>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</si>
  <si>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</si>
  <si>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</si>
  <si>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</si>
  <si>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</si>
  <si>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</si>
  <si>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</si>
  <si>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</si>
  <si>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</si>
  <si>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</si>
  <si>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</si>
  <si>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</si>
  <si>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</si>
  <si>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</si>
  <si>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</si>
  <si>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</si>
  <si>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</si>
  <si>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</si>
  <si>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</si>
  <si>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</si>
  <si>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</si>
  <si>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</si>
  <si>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</si>
  <si>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</si>
  <si>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</si>
  <si>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</si>
  <si>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</si>
  <si>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</si>
  <si>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</si>
  <si>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</si>
  <si>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</si>
  <si>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</si>
  <si>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</si>
  <si>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</si>
  <si>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</si>
  <si>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</si>
  <si>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</si>
  <si>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</si>
  <si>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</si>
  <si>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</si>
  <si>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</si>
  <si>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</si>
  <si>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</si>
  <si>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</si>
  <si>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</si>
  <si>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</si>
  <si>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</si>
  <si>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</si>
  <si>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</si>
  <si>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</si>
  <si>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</si>
  <si>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</si>
  <si>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</si>
  <si>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</si>
  <si>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</si>
  <si>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</si>
  <si>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</si>
  <si>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</si>
  <si>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</si>
  <si>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</si>
  <si>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</si>
  <si>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</si>
  <si>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</si>
  <si>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</si>
  <si>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</si>
  <si>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</si>
  <si>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</si>
  <si>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</si>
  <si>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</si>
  <si>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</si>
  <si>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</si>
  <si>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</si>
  <si>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</si>
  <si>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</si>
  <si>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</si>
  <si>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</si>
  <si>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</si>
  <si>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</si>
  <si>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</si>
  <si>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</si>
  <si>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</si>
  <si>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</si>
  <si>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</si>
  <si>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</si>
  <si>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</si>
  <si>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</si>
  <si>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</si>
  <si>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</si>
  <si>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</si>
  <si>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</si>
  <si>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</si>
  <si>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</si>
  <si>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</si>
  <si>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</si>
  <si>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</si>
  <si>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</si>
  <si>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</si>
  <si>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</si>
  <si>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</si>
  <si>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</si>
  <si>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</si>
  <si>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</si>
  <si>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</si>
  <si>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</si>
  <si>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</si>
  <si>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</si>
  <si>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</si>
  <si>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</si>
  <si>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</si>
  <si>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</si>
  <si>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</si>
  <si>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</si>
  <si>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</si>
  <si>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</si>
  <si>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</si>
  <si>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</si>
  <si>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</si>
  <si>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</si>
  <si>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</si>
  <si>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</si>
  <si>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</si>
  <si>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</si>
  <si>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</si>
  <si>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</si>
  <si>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</si>
  <si>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</si>
  <si>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</si>
  <si>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</si>
  <si>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</si>
  <si>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</si>
  <si>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</si>
  <si>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</si>
  <si>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</si>
  <si>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</si>
  <si>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</si>
  <si>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</si>
  <si>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</si>
  <si>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</si>
  <si>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</si>
  <si>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</si>
  <si>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</si>
  <si>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</si>
  <si>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</si>
  <si>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</si>
  <si>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</si>
  <si>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</si>
  <si>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</si>
  <si>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</si>
  <si>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</si>
  <si>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</si>
  <si>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</si>
  <si>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</si>
  <si>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</si>
  <si>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</si>
  <si>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</si>
  <si>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</si>
  <si>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</si>
  <si>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</si>
  <si>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</si>
  <si>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</si>
  <si>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</si>
  <si>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</si>
  <si>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</si>
  <si>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</si>
  <si>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</si>
  <si>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</si>
  <si>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</si>
  <si>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</si>
  <si>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</si>
  <si>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</si>
  <si>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</si>
  <si>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</si>
  <si>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</si>
  <si>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</si>
  <si>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</si>
  <si>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</si>
  <si>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</si>
  <si>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</si>
  <si>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</si>
  <si>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</si>
  <si>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</si>
  <si>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</si>
  <si>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</si>
  <si>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</si>
  <si>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</si>
  <si>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</si>
  <si>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</si>
  <si>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</si>
  <si>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</si>
  <si>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</si>
  <si>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</si>
  <si>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</si>
  <si>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</si>
  <si>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</si>
  <si>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</si>
  <si>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</si>
  <si>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</si>
  <si>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</si>
  <si>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</si>
  <si>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</si>
  <si>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</si>
  <si>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</si>
  <si>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</si>
  <si>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</si>
  <si>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</si>
  <si>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</si>
  <si>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</si>
  <si>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</si>
  <si>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</si>
  <si>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</si>
  <si>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</si>
  <si>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</si>
  <si>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</si>
  <si>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</si>
  <si>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</si>
  <si>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</si>
  <si>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</si>
  <si>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</si>
  <si>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</si>
  <si>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</si>
  <si>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</si>
  <si>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</si>
  <si>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</si>
  <si>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</si>
  <si>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</si>
  <si>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</si>
  <si>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</si>
  <si>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</si>
  <si>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</si>
  <si>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</si>
  <si>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</si>
  <si>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</si>
  <si>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</si>
  <si>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</si>
  <si>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</si>
  <si>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</si>
  <si>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</si>
  <si>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</si>
  <si>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</si>
  <si>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</si>
  <si>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</si>
  <si>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</si>
  <si>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</si>
  <si>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</si>
  <si>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</si>
  <si>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</si>
  <si>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</si>
  <si>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</si>
  <si>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</si>
  <si>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</si>
  <si>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</si>
  <si>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</si>
  <si>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</si>
  <si>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</si>
  <si>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</si>
  <si>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</si>
  <si>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</si>
  <si>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</si>
  <si>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</si>
  <si>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</si>
  <si>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</si>
  <si>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</si>
  <si>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</si>
  <si>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</si>
  <si>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</si>
  <si>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</si>
  <si>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</si>
  <si>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</si>
  <si>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</si>
  <si>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</si>
  <si>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</si>
  <si>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</si>
  <si>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</si>
  <si>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</si>
  <si>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</si>
  <si>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</si>
  <si>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</si>
  <si>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</si>
  <si>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</si>
  <si>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</si>
  <si>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</si>
  <si>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</si>
  <si>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</si>
  <si>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</si>
  <si>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</si>
  <si>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</si>
  <si>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</si>
  <si>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</si>
  <si>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</si>
  <si>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</si>
  <si>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</si>
  <si>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</si>
  <si>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</si>
  <si>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</si>
  <si>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</si>
  <si>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</si>
  <si>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</si>
  <si>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</si>
  <si>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</si>
  <si>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</si>
  <si>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</si>
  <si>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</si>
  <si>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</si>
  <si>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</si>
  <si>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</si>
  <si>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</si>
  <si>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</si>
  <si>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</si>
  <si>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</si>
  <si>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</si>
  <si>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</si>
  <si>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</si>
  <si>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</si>
  <si>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</si>
  <si>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</si>
  <si>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</si>
  <si>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</si>
  <si>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</si>
  <si>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</si>
  <si>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</si>
  <si>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</si>
  <si>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</si>
  <si>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</si>
  <si>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</si>
  <si>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</si>
  <si>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</si>
  <si>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</si>
  <si>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</si>
  <si>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</si>
  <si>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</si>
  <si>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</si>
  <si>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</si>
  <si>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</si>
  <si>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</si>
  <si>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</si>
  <si>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</si>
  <si>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</si>
  <si>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</si>
  <si>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</si>
  <si>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</si>
  <si>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</si>
  <si>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</si>
  <si>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</si>
  <si>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</si>
  <si>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</si>
  <si>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</si>
  <si>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</si>
  <si>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</si>
  <si>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</si>
  <si>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</si>
  <si>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</si>
  <si>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</si>
  <si>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</si>
  <si>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</si>
  <si>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</si>
  <si>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</si>
  <si>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</si>
  <si>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</si>
  <si>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</si>
  <si>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</si>
  <si>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</si>
  <si>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</si>
  <si>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</si>
  <si>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</si>
  <si>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</si>
  <si>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</si>
  <si>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</si>
  <si>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</si>
  <si>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</si>
  <si>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</si>
  <si>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</si>
  <si>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</si>
  <si>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</si>
  <si>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</si>
  <si>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</si>
  <si>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</si>
  <si>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</si>
  <si>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</si>
  <si>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</si>
  <si>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</si>
  <si>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</si>
  <si>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</si>
  <si>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</si>
  <si>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</si>
  <si>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</si>
  <si>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</si>
  <si>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</si>
  <si>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</si>
  <si>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</si>
  <si>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</si>
  <si>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</si>
  <si>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</si>
  <si>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</si>
  <si>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</si>
  <si>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</si>
  <si>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</si>
  <si>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</si>
  <si>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</si>
  <si>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</si>
  <si>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</si>
  <si>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</si>
  <si>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</si>
  <si>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</si>
  <si>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</si>
  <si>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</si>
  <si>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</si>
  <si>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</si>
  <si>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</si>
  <si>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</si>
  <si>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</si>
  <si>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</si>
  <si>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</si>
  <si>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</si>
  <si>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</si>
  <si>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</si>
  <si>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</si>
  <si>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</si>
  <si>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</si>
  <si>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</si>
  <si>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</si>
  <si>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</si>
  <si>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</si>
  <si>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</si>
  <si>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</si>
  <si>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</si>
  <si>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</si>
  <si>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</si>
  <si>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</si>
  <si>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</si>
  <si>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</si>
  <si>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</si>
  <si>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</si>
  <si>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</si>
  <si>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</si>
  <si>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</si>
  <si>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</si>
  <si>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</si>
  <si>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</si>
  <si>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</si>
  <si>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</si>
  <si>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</si>
  <si>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</si>
  <si>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</si>
  <si>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</si>
  <si>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</si>
  <si>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</si>
  <si>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</si>
  <si>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</si>
  <si>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</si>
  <si>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</si>
  <si>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</si>
  <si>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</si>
  <si>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</si>
  <si>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</si>
  <si>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</si>
  <si>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</si>
  <si>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</si>
  <si>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</si>
  <si>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</si>
  <si>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</si>
  <si>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</si>
  <si>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</si>
  <si>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</si>
  <si>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</si>
  <si>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</si>
  <si>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</si>
  <si>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</si>
  <si>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</si>
  <si>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</si>
  <si>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</si>
  <si>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</si>
  <si>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</si>
  <si>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</si>
  <si>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</si>
  <si>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</si>
  <si>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</si>
  <si>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</si>
  <si>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</si>
  <si>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</si>
  <si>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</si>
  <si>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</si>
  <si>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</si>
  <si>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</si>
  <si>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</si>
  <si>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</si>
  <si>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</si>
  <si>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</si>
  <si>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</si>
  <si>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</si>
  <si>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</si>
  <si>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</si>
  <si>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</si>
  <si>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</si>
  <si>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</si>
  <si>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</si>
  <si>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</si>
  <si>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</si>
  <si>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</si>
  <si>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</si>
  <si>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</si>
  <si>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</si>
  <si>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</si>
  <si>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</si>
  <si>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</si>
  <si>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</si>
  <si>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</si>
  <si>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</si>
  <si>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</si>
  <si>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</si>
  <si>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</si>
  <si>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</si>
  <si>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</si>
  <si>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</si>
  <si>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</si>
  <si>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</si>
  <si>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</si>
  <si>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</si>
  <si>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</si>
  <si>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</si>
  <si>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</si>
  <si>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</si>
  <si>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</si>
  <si>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</si>
  <si>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</si>
  <si>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</si>
  <si>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</si>
  <si>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</si>
  <si>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</si>
  <si>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</si>
  <si>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</si>
  <si>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</si>
  <si>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</si>
  <si>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</si>
  <si>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</si>
  <si>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</si>
  <si>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</si>
  <si>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</si>
  <si>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</si>
  <si>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</si>
  <si>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</si>
  <si>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</si>
  <si>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</si>
  <si>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</si>
  <si>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</si>
  <si>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</si>
  <si>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</si>
  <si>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</si>
  <si>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</si>
  <si>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</si>
  <si>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</si>
  <si>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</si>
  <si>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</si>
  <si>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</si>
  <si>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</si>
  <si>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</si>
  <si>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</si>
  <si>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</si>
  <si>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</si>
  <si>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</si>
  <si>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</si>
  <si>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</si>
  <si>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</si>
  <si>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</si>
  <si>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</si>
  <si>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</si>
  <si>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</si>
  <si>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</si>
  <si>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</si>
  <si>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</si>
  <si>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</si>
  <si>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</si>
  <si>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</si>
  <si>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</si>
  <si>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</si>
  <si>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</si>
  <si>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</si>
  <si>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</si>
  <si>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</si>
  <si>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</si>
  <si>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</si>
  <si>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</si>
  <si>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</si>
  <si>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</si>
  <si>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</si>
  <si>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</si>
  <si>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</si>
  <si>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</si>
  <si>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</si>
  <si>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</si>
  <si>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</si>
  <si>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</si>
  <si>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</si>
  <si>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</si>
  <si>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</si>
  <si>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</si>
  <si>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</si>
  <si>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</si>
  <si>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</si>
  <si>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</si>
  <si>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</si>
  <si>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</si>
  <si>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</si>
  <si>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</si>
  <si>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</si>
  <si>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</si>
  <si>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</si>
  <si>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</si>
  <si>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</si>
  <si>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</si>
  <si>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</si>
  <si>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</si>
  <si>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</si>
  <si>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</si>
  <si>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</si>
  <si>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</si>
  <si>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</si>
  <si>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</si>
  <si>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</si>
  <si>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</si>
  <si>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</si>
  <si>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</si>
  <si>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</si>
  <si>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</si>
  <si>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</si>
  <si>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</si>
  <si>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</si>
  <si>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</si>
  <si>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</si>
  <si>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</si>
  <si>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</si>
  <si>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</si>
  <si>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</si>
  <si>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</si>
  <si>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</si>
  <si>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</si>
  <si>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</si>
  <si>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</si>
  <si>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</si>
  <si>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</si>
  <si>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</si>
  <si>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</si>
  <si>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</si>
  <si>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</si>
  <si>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</si>
  <si>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</si>
  <si>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</si>
  <si>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</si>
  <si>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</si>
  <si>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</si>
  <si>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</si>
  <si>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</si>
  <si>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</si>
  <si>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</si>
  <si>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</si>
  <si>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</si>
  <si>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</si>
  <si>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</si>
  <si>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</si>
  <si>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</si>
  <si>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</si>
  <si>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</si>
  <si>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</si>
  <si>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</si>
  <si>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</si>
  <si>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</si>
  <si>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</si>
  <si>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</si>
  <si>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</si>
  <si>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</si>
  <si>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</si>
  <si>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</si>
  <si>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</si>
  <si>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</si>
  <si>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</si>
  <si>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</si>
  <si>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</si>
  <si>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</si>
  <si>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</si>
  <si>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</si>
  <si>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</si>
  <si>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</si>
  <si>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</si>
  <si>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</si>
  <si>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</si>
  <si>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</si>
  <si>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</si>
  <si>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</si>
  <si>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</si>
  <si>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</si>
  <si>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</si>
  <si>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</si>
  <si>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</si>
  <si>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</si>
  <si>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</si>
  <si>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</si>
  <si>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</si>
  <si>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</si>
  <si>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</si>
  <si>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</si>
  <si>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</si>
  <si>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</si>
  <si>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</si>
  <si>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</si>
  <si>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</si>
  <si>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</si>
  <si>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</si>
  <si>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</si>
  <si>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</si>
  <si>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</si>
  <si>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</si>
  <si>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</si>
  <si>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</si>
  <si>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</si>
  <si>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</si>
  <si>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</si>
  <si>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</si>
  <si>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</si>
  <si>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</si>
  <si>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</si>
  <si>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</si>
  <si>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</si>
  <si>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</si>
  <si>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</si>
  <si>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</si>
  <si>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</si>
  <si>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</si>
  <si>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</si>
  <si>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</si>
  <si>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</si>
  <si>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</si>
  <si>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</si>
  <si>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</si>
  <si>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</si>
  <si>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</si>
  <si>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</si>
  <si>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</si>
  <si>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</si>
  <si>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</si>
  <si>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</si>
  <si>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</si>
  <si>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</si>
  <si>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</si>
  <si>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</si>
  <si>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</si>
  <si>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</si>
  <si>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</si>
  <si>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</si>
  <si>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</si>
  <si>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</si>
  <si>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</si>
  <si>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</si>
  <si>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</si>
  <si>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</si>
  <si>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</si>
  <si>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</si>
  <si>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</si>
  <si>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</si>
  <si>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</si>
  <si>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</si>
  <si>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</si>
  <si>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</si>
  <si>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</si>
  <si>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</si>
  <si>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</si>
  <si>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</si>
  <si>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</si>
  <si>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</si>
  <si>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</si>
  <si>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</si>
  <si>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</si>
  <si>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</si>
  <si>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</si>
  <si>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</si>
  <si>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</si>
  <si>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</si>
  <si>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</si>
  <si>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</si>
  <si>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</si>
  <si>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</si>
  <si>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</si>
  <si>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</si>
  <si>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</si>
  <si>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</si>
  <si>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</si>
  <si>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</si>
  <si>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</si>
  <si>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</si>
  <si>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</si>
  <si>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</si>
  <si>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</si>
  <si>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</si>
  <si>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</si>
  <si>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</si>
  <si>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</si>
  <si>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</si>
  <si>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</si>
  <si>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</si>
  <si>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</si>
  <si>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</si>
  <si>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</si>
  <si>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</si>
  <si>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</si>
  <si>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</si>
  <si>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</si>
  <si>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</si>
  <si>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</si>
  <si>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</si>
  <si>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</si>
  <si>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</si>
  <si>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</si>
  <si>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</si>
  <si>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</si>
  <si>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</si>
  <si>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</si>
  <si>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</si>
  <si>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</si>
  <si>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</si>
  <si>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</si>
  <si>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</si>
  <si>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</si>
  <si>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</si>
  <si>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</si>
  <si>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</si>
  <si>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</si>
  <si>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</si>
  <si>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</si>
  <si>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</si>
  <si>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</si>
  <si>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</si>
  <si>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</si>
  <si>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</si>
  <si>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</si>
  <si>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</si>
  <si>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</si>
  <si>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</si>
  <si>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</si>
  <si>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</si>
  <si>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</si>
  <si>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</si>
  <si>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</si>
  <si>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</si>
  <si>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</si>
  <si>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</si>
  <si>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</si>
  <si>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</si>
  <si>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</si>
  <si>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</si>
  <si>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</si>
  <si>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</si>
  <si>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</si>
  <si>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</si>
  <si>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</si>
  <si>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</si>
  <si>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</si>
  <si>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</si>
  <si>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</si>
  <si>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</si>
  <si>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</si>
  <si>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</si>
  <si>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</si>
  <si>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</si>
  <si>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</si>
  <si>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</si>
  <si>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</si>
  <si>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</si>
  <si>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</si>
  <si>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</si>
  <si>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</si>
  <si>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</si>
  <si>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</si>
  <si>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</si>
  <si>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</si>
  <si>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</si>
  <si>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</si>
  <si>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</si>
  <si>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</si>
  <si>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</si>
  <si>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</si>
  <si>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</si>
  <si>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</si>
  <si>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</si>
  <si>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</si>
  <si>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</si>
  <si>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</si>
  <si>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</si>
  <si>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</si>
  <si>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</si>
  <si>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</si>
  <si>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</si>
  <si>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</si>
  <si>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</si>
  <si>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</si>
  <si>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</si>
  <si>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</si>
  <si>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</si>
  <si>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</si>
  <si>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</si>
  <si>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</si>
  <si>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</si>
  <si>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</si>
  <si>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</si>
  <si>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</si>
  <si>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</si>
  <si>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</si>
  <si>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</si>
  <si>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</si>
  <si>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</si>
  <si>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</si>
  <si>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</si>
  <si>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</si>
  <si>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</si>
  <si>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</si>
  <si>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</si>
  <si>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</si>
  <si>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</si>
  <si>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</si>
  <si>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</si>
  <si>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</si>
  <si>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</si>
  <si>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</si>
  <si>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</si>
  <si>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</si>
  <si>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</si>
  <si>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</si>
  <si>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</si>
  <si>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</si>
  <si>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</si>
  <si>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</si>
  <si>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</si>
  <si>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</si>
  <si>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</si>
  <si>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</si>
  <si>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</si>
  <si>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</si>
  <si>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</si>
  <si>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</si>
  <si>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</si>
  <si>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</si>
  <si>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</si>
  <si>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</si>
  <si>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</si>
  <si>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</si>
  <si>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</si>
  <si>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</si>
  <si>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</si>
  <si>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</si>
  <si>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</si>
  <si>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</si>
  <si>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</si>
  <si>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</si>
  <si>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</si>
  <si>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</si>
  <si>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</si>
  <si>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</si>
  <si>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</si>
  <si>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</si>
  <si>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</si>
  <si>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</si>
  <si>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</si>
  <si>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</si>
  <si>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</si>
  <si>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</si>
  <si>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</si>
  <si>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</si>
  <si>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</si>
  <si>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</si>
  <si>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</si>
  <si>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</si>
  <si>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</si>
  <si>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</si>
  <si>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</si>
  <si>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</si>
  <si>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</si>
  <si>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</si>
  <si>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</si>
  <si>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</si>
  <si>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</si>
  <si>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</si>
  <si>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</si>
  <si>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</si>
  <si>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</si>
  <si>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</si>
  <si>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</si>
  <si>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</si>
  <si>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</si>
  <si>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</si>
  <si>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</si>
  <si>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</si>
  <si>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</si>
  <si>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</si>
  <si>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</si>
  <si>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</si>
  <si>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</si>
  <si>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</si>
  <si>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</si>
  <si>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</si>
  <si>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</si>
  <si>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</si>
  <si>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</si>
  <si>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</si>
  <si>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</si>
  <si>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</si>
  <si>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</si>
  <si>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</si>
  <si>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</si>
  <si>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</si>
  <si>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</si>
  <si>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</si>
  <si>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</si>
  <si>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</si>
  <si>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</si>
  <si>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</si>
  <si>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</si>
  <si>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</si>
  <si>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</si>
  <si>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</si>
  <si>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</si>
  <si>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</si>
  <si>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</si>
  <si>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</si>
  <si>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</si>
  <si>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</si>
  <si>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</si>
  <si>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</si>
  <si>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</si>
  <si>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</si>
  <si>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</si>
  <si>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</si>
  <si>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</si>
  <si>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</si>
  <si>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</si>
  <si>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</si>
  <si>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</si>
  <si>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</si>
  <si>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</si>
  <si>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</si>
  <si>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</si>
  <si>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</si>
  <si>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</si>
  <si>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</si>
  <si>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</si>
  <si>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</si>
  <si>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</si>
  <si>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</si>
  <si>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</si>
  <si>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</si>
  <si>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</si>
  <si>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</si>
  <si>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</si>
  <si>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</si>
  <si>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</si>
  <si>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</si>
  <si>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</si>
  <si>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</si>
  <si>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</si>
  <si>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</si>
  <si>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</si>
  <si>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</si>
  <si>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</si>
  <si>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</si>
  <si>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</si>
  <si>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</si>
  <si>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</si>
  <si>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</si>
  <si>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</si>
  <si>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</si>
  <si>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</si>
  <si>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</si>
  <si>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</si>
  <si>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</si>
  <si>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</si>
  <si>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</si>
  <si>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</si>
  <si>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</si>
  <si>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</si>
  <si>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</si>
  <si>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</si>
  <si>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</si>
  <si>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</si>
  <si>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</si>
  <si>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</si>
  <si>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</si>
  <si>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</si>
  <si>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</si>
  <si>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</si>
  <si>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</si>
  <si>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</si>
  <si>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</si>
  <si>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</si>
  <si>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</si>
  <si>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</si>
  <si>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</si>
  <si>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</si>
  <si>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</si>
  <si>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</si>
  <si>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</si>
  <si>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</si>
  <si>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</si>
  <si>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</si>
  <si>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</si>
  <si>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</si>
  <si>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</si>
  <si>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</si>
  <si>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</si>
  <si>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</si>
  <si>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</si>
  <si>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</si>
  <si>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</si>
  <si>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</si>
  <si>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</si>
  <si>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</si>
  <si>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</si>
  <si>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</si>
  <si>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</si>
  <si>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</si>
  <si>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</si>
  <si>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</si>
  <si>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</si>
  <si>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</si>
  <si>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</si>
  <si>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</si>
  <si>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</si>
  <si>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</si>
  <si>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</si>
  <si>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</si>
  <si>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</si>
  <si>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</si>
  <si>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</si>
  <si>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</si>
  <si>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</si>
  <si>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</si>
  <si>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</si>
  <si>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</si>
  <si>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</si>
  <si>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</si>
  <si>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</si>
  <si>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</si>
  <si>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</si>
  <si>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</si>
  <si>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</si>
  <si>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</si>
  <si>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</si>
  <si>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</si>
  <si>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</si>
  <si>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</si>
  <si>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</si>
  <si>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</si>
  <si>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</si>
  <si>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</si>
  <si>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</si>
  <si>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</si>
  <si>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</si>
  <si>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</si>
  <si>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</si>
  <si>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</si>
  <si>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</si>
  <si>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</si>
  <si>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</si>
  <si>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</si>
  <si>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</si>
  <si>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</si>
  <si>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</si>
  <si>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</si>
  <si>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</si>
  <si>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</si>
  <si>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</si>
  <si>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</si>
  <si>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</si>
  <si>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</si>
  <si>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</si>
  <si>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</si>
  <si>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</si>
  <si>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</si>
  <si>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</si>
  <si>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</si>
  <si>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</si>
  <si>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</si>
  <si>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</si>
  <si>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</si>
  <si>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</si>
  <si>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</si>
  <si>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</si>
  <si>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</si>
  <si>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</si>
  <si>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</si>
  <si>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</si>
  <si>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</si>
  <si>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</si>
  <si>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</si>
  <si>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</si>
  <si>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</si>
  <si>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</si>
  <si>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</si>
  <si>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</si>
  <si>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</si>
  <si>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</si>
  <si>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</si>
  <si>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</si>
  <si>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</si>
  <si>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</si>
  <si>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</si>
  <si>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</si>
  <si>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</si>
  <si>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</si>
  <si>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</si>
  <si>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</si>
  <si>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</si>
  <si>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</si>
  <si>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</si>
  <si>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</si>
  <si>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</si>
  <si>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</si>
  <si>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</si>
  <si>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</si>
  <si>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</si>
  <si>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</si>
  <si>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</si>
  <si>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</si>
  <si>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</si>
  <si>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</si>
  <si>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</si>
  <si>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</si>
  <si>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</si>
  <si>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</si>
  <si>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</si>
  <si>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</si>
  <si>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</si>
  <si>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</si>
  <si>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</si>
  <si>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</si>
  <si>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</si>
  <si>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</si>
  <si>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</si>
  <si>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</si>
  <si>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</si>
  <si>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</si>
  <si>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</si>
  <si>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</si>
  <si>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</si>
  <si>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</si>
  <si>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</si>
  <si>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</si>
  <si>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</si>
  <si>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</si>
  <si>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</si>
  <si>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</si>
  <si>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</si>
  <si>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</si>
  <si>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</si>
  <si>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</si>
  <si>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</si>
  <si>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</si>
  <si>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</si>
  <si>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</si>
  <si>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</si>
  <si>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</si>
  <si>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</si>
  <si>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</si>
  <si>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</si>
  <si>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</si>
  <si>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</si>
  <si>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</si>
  <si>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</si>
  <si>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</si>
  <si>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</si>
  <si>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</si>
  <si>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</si>
  <si>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</si>
  <si>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</si>
  <si>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</si>
  <si>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</si>
  <si>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</si>
  <si>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</si>
  <si>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</si>
  <si>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</si>
  <si>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</si>
  <si>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</si>
  <si>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</si>
  <si>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</si>
  <si>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</si>
  <si>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</si>
  <si>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</si>
  <si>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</si>
  <si>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</si>
  <si>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</si>
  <si>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</si>
  <si>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</si>
  <si>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</si>
  <si>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</si>
  <si>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</si>
  <si>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</si>
  <si>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</si>
  <si>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</si>
  <si>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</si>
  <si>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</si>
  <si>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</si>
  <si>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</si>
  <si>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</si>
  <si>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</si>
  <si>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</si>
  <si>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</si>
  <si>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</si>
  <si>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</si>
  <si>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</si>
  <si>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</si>
  <si>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</si>
  <si>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</si>
  <si>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</si>
  <si>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</si>
  <si>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</si>
  <si>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</si>
  <si>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</si>
  <si>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</si>
  <si>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</si>
  <si>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</si>
  <si>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</si>
  <si>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</si>
  <si>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</si>
  <si>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</si>
  <si>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</si>
  <si>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</si>
  <si>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</si>
  <si>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</si>
  <si>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</si>
  <si>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</si>
  <si>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</si>
  <si>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</si>
  <si>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</si>
  <si>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</si>
  <si>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</si>
  <si>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</si>
  <si>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</si>
  <si>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</si>
  <si>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</si>
  <si>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</si>
  <si>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</si>
  <si>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</si>
  <si>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</si>
  <si>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</si>
  <si>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</si>
  <si>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</si>
  <si>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</si>
  <si>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</si>
  <si>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</si>
  <si>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</si>
  <si>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</si>
  <si>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</si>
  <si>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</si>
  <si>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</si>
  <si>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</si>
  <si>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</si>
  <si>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</si>
  <si>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</si>
  <si>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</si>
  <si>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</si>
  <si>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</si>
  <si>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</si>
  <si>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</si>
  <si>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</si>
  <si>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</si>
  <si>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</si>
  <si>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</si>
  <si>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</si>
  <si>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</si>
  <si>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</si>
  <si>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</si>
  <si>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</si>
  <si>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</si>
  <si>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</si>
  <si>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</si>
  <si>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</si>
  <si>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</si>
  <si>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</si>
  <si>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</si>
  <si>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</si>
  <si>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</si>
  <si>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</si>
  <si>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</si>
  <si>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</si>
  <si>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</si>
  <si>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</si>
  <si>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</si>
  <si>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</si>
  <si>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</si>
  <si>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</si>
  <si>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</si>
  <si>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</si>
  <si>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</si>
  <si>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</si>
  <si>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</si>
  <si>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</si>
  <si>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</si>
  <si>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</si>
  <si>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</si>
  <si>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</si>
  <si>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</si>
  <si>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</si>
  <si>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</si>
  <si>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</si>
  <si>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</si>
  <si>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</si>
  <si>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</si>
  <si>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</si>
  <si>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</si>
  <si>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</si>
  <si>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</si>
  <si>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</si>
  <si>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</si>
  <si>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</si>
  <si>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</si>
  <si>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</si>
  <si>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</si>
  <si>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</si>
  <si>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</si>
  <si>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</si>
  <si>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</si>
  <si>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</si>
  <si>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</si>
  <si>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</si>
  <si>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</si>
  <si>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</si>
  <si>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</si>
  <si>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</si>
  <si>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</si>
  <si>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</si>
  <si>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</si>
  <si>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</si>
  <si>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</si>
  <si>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</si>
  <si>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</si>
  <si>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</si>
  <si>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</si>
  <si>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</si>
  <si>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</si>
  <si>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</si>
  <si>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</si>
  <si>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</si>
  <si>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</si>
  <si>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</si>
  <si>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</si>
  <si>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</si>
  <si>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</si>
  <si>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</si>
  <si>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</si>
  <si>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</si>
  <si>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</si>
  <si>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</si>
  <si>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</si>
  <si>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</si>
  <si>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</si>
  <si>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</si>
  <si>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</si>
  <si>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</si>
  <si>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</si>
  <si>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</si>
  <si>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</si>
  <si>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</si>
  <si>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</si>
  <si>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</si>
  <si>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</si>
  <si>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</si>
  <si>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</si>
  <si>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</si>
  <si>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</si>
  <si>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</si>
  <si>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</si>
  <si>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</si>
  <si>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</si>
  <si>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</si>
  <si>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</si>
  <si>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</si>
  <si>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</si>
  <si>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</si>
  <si>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</si>
  <si>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</si>
  <si>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</si>
  <si>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</si>
  <si>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</si>
  <si>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</si>
  <si>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</si>
  <si>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</si>
  <si>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</si>
  <si>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</si>
  <si>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</si>
  <si>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</si>
  <si>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</si>
  <si>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</si>
  <si>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</si>
  <si>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</si>
  <si>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</si>
  <si>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</si>
  <si>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</si>
  <si>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</si>
  <si>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</si>
  <si>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</si>
  <si>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</si>
  <si>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</si>
  <si>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</si>
  <si>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</si>
  <si>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</si>
  <si>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</si>
  <si>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</si>
  <si>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</si>
  <si>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</si>
  <si>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</si>
  <si>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</si>
  <si>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</si>
  <si>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</si>
  <si>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</si>
  <si>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</si>
  <si>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</si>
  <si>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</si>
  <si>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</si>
  <si>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</si>
  <si>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</si>
  <si>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</si>
  <si>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</si>
  <si>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</si>
  <si>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</si>
  <si>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</si>
  <si>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</si>
  <si>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</si>
  <si>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</si>
  <si>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</si>
  <si>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</si>
  <si>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</si>
  <si>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</si>
  <si>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</si>
  <si>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</si>
  <si>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</si>
  <si>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</si>
  <si>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</si>
  <si>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</si>
  <si>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</si>
  <si>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</si>
  <si>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</si>
  <si>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</si>
  <si>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</si>
  <si>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</si>
  <si>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</si>
  <si>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</si>
  <si>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</si>
  <si>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</si>
  <si>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</si>
  <si>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</si>
  <si>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</si>
  <si>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</si>
  <si>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</si>
  <si>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</si>
  <si>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</si>
  <si>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</si>
  <si>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</si>
  <si>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</si>
  <si>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</si>
  <si>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</si>
  <si>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</si>
  <si>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</si>
  <si>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</si>
  <si>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</si>
  <si>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</si>
  <si>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</si>
  <si>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</si>
  <si>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</si>
  <si>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</si>
  <si>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</si>
  <si>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</si>
  <si>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</si>
  <si>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</si>
  <si>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</si>
  <si>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</si>
  <si>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</si>
  <si>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</si>
  <si>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</si>
  <si>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</si>
  <si>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</si>
  <si>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</si>
  <si>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</si>
  <si>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</si>
  <si>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</si>
  <si>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</si>
  <si>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</si>
  <si>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</si>
  <si>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</si>
  <si>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</si>
  <si>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</si>
  <si>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</si>
  <si>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</si>
  <si>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</si>
  <si>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</si>
  <si>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</si>
  <si>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</si>
  <si>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</si>
  <si>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</si>
  <si>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</si>
  <si>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</si>
  <si>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</si>
  <si>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</si>
  <si>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</si>
  <si>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</si>
  <si>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</si>
  <si>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</si>
  <si>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</si>
  <si>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</si>
  <si>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</si>
  <si>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</si>
  <si>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</si>
  <si>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</si>
  <si>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</si>
  <si>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</si>
  <si>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</si>
  <si>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</si>
  <si>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</si>
  <si>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</si>
  <si>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</si>
  <si>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</si>
  <si>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</si>
  <si>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</si>
  <si>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</si>
  <si>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</si>
  <si>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</si>
  <si>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</si>
  <si>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</si>
  <si>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</si>
  <si>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</si>
  <si>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</si>
  <si>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</si>
  <si>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</si>
  <si>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</si>
  <si>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</si>
  <si>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</si>
  <si>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</si>
  <si>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</si>
  <si>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</si>
  <si>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</si>
  <si>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</si>
  <si>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</si>
  <si>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</si>
  <si>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</si>
  <si>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</si>
  <si>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</si>
  <si>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</si>
  <si>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</si>
  <si>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</si>
  <si>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</si>
  <si>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</si>
  <si>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</si>
  <si>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</si>
  <si>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</si>
  <si>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</si>
  <si>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</si>
  <si>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</si>
  <si>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</si>
  <si>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</si>
  <si>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</si>
  <si>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</si>
  <si>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</si>
  <si>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</si>
  <si>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</si>
  <si>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</si>
  <si>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</si>
  <si>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</si>
  <si>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</si>
  <si>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</si>
  <si>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</si>
  <si>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</si>
  <si>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</si>
  <si>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</si>
  <si>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</si>
  <si>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</si>
  <si>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</si>
  <si>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</si>
  <si>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</si>
  <si>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</si>
  <si>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</si>
  <si>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</si>
  <si>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</si>
  <si>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</si>
  <si>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</si>
  <si>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</si>
  <si>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</si>
  <si>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</si>
  <si>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</si>
  <si>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</si>
  <si>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</si>
  <si>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</si>
  <si>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</si>
  <si>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</si>
  <si>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</si>
  <si>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</si>
  <si>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</si>
  <si>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</si>
  <si>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</si>
  <si>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</si>
  <si>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</si>
  <si>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</si>
  <si>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</si>
  <si>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</si>
  <si>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</si>
  <si>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</si>
  <si>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</si>
  <si>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</si>
  <si>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</si>
  <si>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</si>
  <si>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</si>
  <si>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</si>
  <si>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</si>
  <si>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</si>
  <si>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</si>
  <si>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</si>
  <si>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</si>
  <si>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</si>
  <si>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</si>
  <si>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</si>
  <si>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</si>
  <si>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</si>
  <si>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</si>
  <si>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</si>
  <si>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</si>
  <si>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</si>
  <si>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</si>
  <si>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</si>
  <si>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</si>
  <si>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</si>
  <si>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</si>
  <si>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</si>
  <si>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</si>
  <si>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</si>
  <si>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</si>
  <si>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</si>
  <si>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</si>
  <si>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</si>
  <si>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</si>
  <si>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</si>
  <si>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</si>
  <si>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</si>
  <si>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</si>
  <si>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</si>
  <si>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</si>
  <si>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</si>
  <si>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</si>
  <si>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</si>
  <si>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</si>
  <si>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</si>
  <si>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</si>
  <si>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</si>
  <si>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</si>
  <si>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</si>
  <si>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</si>
  <si>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</si>
  <si>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</si>
  <si>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</si>
  <si>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</si>
  <si>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</si>
  <si>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</si>
  <si>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</si>
  <si>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</si>
  <si>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</si>
  <si>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</si>
  <si>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</si>
  <si>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</si>
  <si>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</si>
  <si>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</si>
  <si>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</si>
  <si>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</si>
  <si>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</si>
  <si>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</si>
  <si>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</si>
  <si>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</si>
  <si>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</si>
  <si>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</si>
  <si>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</si>
  <si>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</si>
  <si>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</si>
  <si>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</si>
  <si>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</si>
  <si>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</si>
  <si>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</si>
  <si>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</si>
  <si>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</si>
  <si>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</si>
  <si>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</si>
  <si>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</si>
  <si>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</si>
  <si>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</si>
  <si>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</si>
  <si>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</si>
  <si>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</si>
  <si>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</si>
  <si>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</si>
  <si>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</si>
  <si>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</si>
  <si>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</si>
  <si>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</si>
  <si>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</si>
  <si>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</si>
  <si>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</si>
  <si>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</si>
  <si>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</si>
  <si>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</si>
  <si>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</si>
  <si>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</si>
  <si>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</si>
  <si>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</si>
  <si>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</si>
  <si>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</si>
  <si>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</si>
  <si>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</si>
  <si>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</si>
  <si>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</si>
  <si>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</si>
  <si>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</si>
  <si>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</si>
  <si>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</si>
  <si>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</si>
  <si>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</si>
  <si>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</si>
  <si>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</si>
  <si>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</si>
  <si>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</si>
  <si>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</si>
  <si>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</si>
  <si>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</si>
  <si>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</si>
  <si>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</si>
  <si>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</si>
  <si>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</si>
  <si>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</si>
  <si>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</si>
  <si>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</si>
  <si>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</si>
  <si>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</si>
  <si>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</si>
  <si>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</si>
  <si>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</si>
  <si>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</si>
  <si>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</si>
  <si>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</si>
  <si>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</si>
  <si>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</si>
  <si>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</si>
  <si>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</si>
  <si>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</si>
  <si>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</si>
  <si>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</si>
  <si>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</si>
  <si>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</si>
  <si>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</si>
  <si>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</si>
  <si>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</si>
  <si>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</si>
  <si>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</si>
  <si>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</si>
  <si>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</si>
  <si>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</si>
  <si>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</si>
  <si>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</si>
  <si>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</si>
  <si>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</si>
  <si>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</si>
  <si>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</si>
  <si>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</si>
  <si>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</si>
  <si>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</si>
  <si>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</si>
  <si>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</si>
  <si>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</si>
  <si>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</si>
  <si>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</si>
  <si>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</si>
  <si>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</si>
  <si>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</si>
  <si>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</si>
  <si>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</si>
  <si>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</si>
  <si>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</si>
  <si>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</si>
  <si>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</si>
  <si>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</si>
  <si>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</si>
  <si>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</si>
  <si>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</si>
  <si>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</si>
  <si>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</si>
  <si>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</si>
  <si>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</si>
  <si>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</si>
  <si>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</si>
  <si>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</si>
  <si>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</si>
  <si>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</si>
  <si>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</si>
  <si>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</si>
  <si>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</si>
  <si>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</si>
  <si>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</si>
  <si>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</si>
  <si>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</si>
  <si>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</si>
  <si>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</si>
  <si>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</si>
  <si>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</si>
  <si>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</si>
  <si>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</si>
  <si>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</si>
  <si>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</si>
  <si>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</si>
  <si>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</si>
  <si>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</si>
  <si>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</si>
  <si>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</si>
  <si>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</si>
  <si>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</si>
  <si>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</si>
  <si>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</si>
  <si>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</si>
  <si>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</si>
  <si>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</si>
  <si>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</si>
  <si>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</si>
  <si>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</si>
  <si>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</si>
  <si>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</si>
  <si>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</si>
  <si>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</si>
  <si>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</si>
  <si>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</si>
  <si>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</si>
  <si>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</si>
  <si>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</si>
  <si>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</si>
  <si>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</si>
  <si>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</si>
  <si>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</si>
  <si>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</si>
  <si>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</si>
  <si>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</si>
  <si>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</si>
  <si>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</si>
  <si>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</si>
  <si>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</si>
  <si>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</si>
  <si>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</si>
  <si>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</si>
  <si>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</si>
  <si>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</si>
  <si>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</si>
  <si>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</si>
  <si>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</si>
  <si>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</si>
  <si>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</si>
  <si>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</si>
  <si>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</si>
  <si>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</si>
  <si>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</si>
  <si>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</si>
  <si>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</si>
  <si>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</si>
  <si>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</si>
  <si>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</si>
  <si>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</si>
  <si>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</si>
  <si>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</si>
  <si>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</si>
  <si>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</si>
  <si>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</si>
  <si>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</si>
  <si>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</si>
  <si>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</si>
  <si>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</si>
  <si>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</si>
  <si>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</si>
  <si>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</si>
  <si>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</si>
  <si>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</si>
  <si>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</si>
  <si>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</si>
  <si>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</si>
  <si>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</si>
  <si>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</si>
  <si>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</si>
  <si>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</si>
  <si>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</si>
  <si>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</si>
  <si>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</si>
  <si>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</si>
  <si>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</si>
  <si>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</si>
  <si>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</si>
  <si>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</si>
  <si>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</si>
  <si>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</si>
  <si>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</si>
  <si>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</si>
  <si>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</si>
  <si>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</si>
  <si>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</si>
  <si>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</si>
  <si>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</si>
  <si>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</si>
  <si>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</si>
  <si>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</si>
  <si>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</si>
  <si>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</si>
  <si>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</si>
  <si>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</si>
  <si>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</si>
  <si>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</si>
  <si>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</si>
  <si>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</si>
  <si>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</si>
  <si>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</si>
  <si>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</si>
  <si>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</si>
  <si>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</si>
  <si>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</si>
  <si>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</si>
  <si>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</si>
  <si>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</si>
  <si>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</si>
  <si>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</si>
  <si>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</si>
  <si>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</si>
  <si>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</si>
  <si>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</si>
  <si>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</si>
  <si>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</si>
  <si>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</si>
  <si>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</si>
  <si>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</si>
  <si>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</si>
  <si>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</si>
  <si>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</si>
  <si>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</si>
  <si>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</si>
  <si>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</si>
  <si>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</si>
  <si>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</si>
  <si>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</si>
  <si>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</si>
  <si>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</si>
  <si>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</si>
  <si>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</si>
  <si>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</si>
  <si>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</si>
  <si>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</si>
  <si>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</si>
  <si>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</si>
  <si>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</si>
  <si>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</si>
  <si>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</si>
  <si>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</si>
  <si>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</si>
  <si>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</si>
  <si>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</si>
  <si>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</si>
  <si>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</si>
  <si>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</si>
  <si>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</si>
  <si>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</si>
  <si>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</si>
  <si>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</si>
  <si>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</si>
  <si>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</si>
  <si>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</si>
  <si>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</si>
  <si>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</si>
  <si>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</si>
  <si>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</si>
  <si>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</si>
  <si>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</si>
  <si>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</si>
  <si>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</si>
  <si>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</si>
  <si>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</si>
  <si>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</si>
  <si>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</si>
  <si>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</si>
  <si>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</si>
  <si>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</si>
  <si>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</si>
  <si>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</si>
  <si>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</si>
  <si>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</si>
  <si>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</si>
  <si>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</si>
  <si>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</si>
  <si>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</si>
  <si>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</si>
  <si>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</si>
  <si>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</si>
  <si>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</si>
  <si>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</si>
  <si>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</si>
  <si>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</si>
  <si>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</si>
  <si>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</si>
  <si>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</si>
  <si>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</si>
  <si>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</si>
  <si>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</si>
  <si>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</si>
  <si>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</si>
  <si>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</si>
  <si>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</si>
  <si>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</si>
  <si>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</si>
  <si>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</si>
  <si>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</si>
  <si>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</si>
  <si>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</si>
  <si>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</si>
  <si>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</si>
  <si>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</si>
  <si>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</si>
  <si>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</si>
  <si>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</si>
  <si>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</si>
  <si>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</si>
  <si>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</si>
  <si>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</si>
  <si>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</si>
  <si>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</si>
  <si>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</si>
  <si>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</si>
  <si>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</si>
  <si>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</si>
  <si>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</si>
  <si>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</si>
  <si>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</si>
  <si>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</si>
  <si>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</si>
  <si>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</si>
  <si>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</si>
  <si>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</si>
  <si>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</si>
  <si>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</si>
  <si>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</si>
  <si>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</si>
  <si>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</si>
  <si>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</si>
  <si>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</si>
  <si>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</si>
  <si>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</si>
  <si>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</si>
  <si>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</si>
  <si>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</si>
  <si>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</si>
  <si>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</si>
  <si>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</si>
  <si>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</si>
  <si>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</si>
  <si>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</si>
  <si>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</si>
  <si>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</si>
  <si>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</si>
  <si>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</si>
  <si>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</si>
  <si>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</si>
  <si>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</si>
  <si>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</si>
  <si>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</si>
  <si>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</si>
  <si>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</si>
  <si>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</si>
  <si>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</si>
  <si>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</si>
  <si>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</si>
  <si>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</si>
  <si>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</si>
  <si>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</si>
  <si>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</si>
  <si>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</si>
  <si>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</si>
  <si>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</si>
  <si>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</si>
  <si>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</si>
  <si>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</si>
  <si>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</si>
  <si>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</si>
  <si>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</si>
  <si>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</si>
  <si>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</si>
  <si>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</si>
  <si>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</si>
  <si>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</si>
  <si>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</si>
  <si>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</si>
  <si>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</si>
  <si>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</si>
  <si>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</si>
  <si>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</si>
  <si>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</si>
  <si>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</si>
  <si>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</si>
  <si>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</si>
  <si>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</si>
  <si>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</si>
  <si>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</si>
  <si>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</si>
  <si>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</si>
  <si>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</si>
  <si>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</si>
  <si>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</si>
  <si>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</si>
  <si>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</si>
  <si>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</si>
  <si>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</si>
  <si>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</si>
  <si>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</si>
  <si>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</si>
  <si>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</si>
  <si>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</si>
  <si>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</si>
  <si>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</si>
  <si>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</si>
  <si>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</si>
  <si>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</si>
  <si>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</si>
  <si>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</si>
  <si>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</si>
  <si>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</si>
  <si>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</si>
  <si>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</si>
  <si>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</si>
  <si>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</si>
  <si>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</si>
  <si>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</si>
  <si>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</si>
  <si>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</si>
  <si>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</si>
  <si>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</si>
  <si>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</si>
  <si>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</si>
  <si>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</si>
  <si>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</si>
  <si>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</si>
  <si>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</si>
  <si>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</si>
  <si>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</si>
  <si>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</si>
  <si>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</si>
  <si>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</si>
  <si>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</si>
  <si>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</si>
  <si>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</si>
  <si>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</si>
  <si>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</si>
  <si>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</si>
  <si>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</si>
  <si>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</si>
  <si>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</si>
  <si>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</si>
  <si>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</si>
  <si>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</si>
  <si>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</si>
  <si>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</si>
  <si>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</si>
  <si>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</si>
  <si>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</si>
  <si>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</si>
  <si>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</si>
  <si>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</si>
  <si>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</si>
  <si>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</si>
  <si>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</si>
  <si>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</si>
  <si>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</si>
  <si>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</si>
  <si>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</si>
  <si>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</si>
  <si>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</si>
  <si>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</si>
  <si>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</si>
  <si>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</si>
  <si>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</si>
  <si>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</si>
  <si>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</si>
  <si>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</si>
  <si>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</si>
  <si>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</si>
  <si>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</si>
  <si>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</si>
  <si>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</si>
  <si>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</si>
  <si>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</si>
  <si>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</si>
  <si>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</si>
  <si>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</si>
  <si>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</si>
  <si>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</si>
  <si>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</si>
  <si>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</si>
  <si>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</si>
  <si>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</si>
  <si>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</si>
  <si>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</si>
  <si>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</si>
  <si>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</si>
  <si>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</si>
  <si>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</si>
  <si>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</si>
  <si>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</si>
  <si>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</si>
  <si>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</si>
  <si>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</si>
  <si>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</si>
  <si>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</si>
  <si>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</si>
  <si>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</si>
  <si>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</si>
  <si>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</si>
  <si>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</si>
  <si>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</si>
  <si>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</si>
  <si>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</si>
  <si>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</si>
  <si>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</si>
  <si>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</si>
  <si>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</si>
  <si>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</si>
  <si>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</si>
  <si>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</si>
  <si>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</si>
  <si>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</si>
  <si>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</si>
  <si>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</si>
  <si>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</si>
  <si>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</si>
  <si>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</si>
  <si>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</si>
  <si>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</si>
  <si>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</si>
  <si>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</si>
  <si>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</si>
  <si>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</si>
  <si>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</si>
  <si>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</si>
  <si>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</si>
  <si>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</si>
  <si>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</si>
  <si>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</si>
  <si>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</si>
  <si>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</si>
  <si>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</si>
  <si>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</si>
  <si>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</si>
  <si>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</si>
  <si>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</si>
  <si>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</si>
  <si>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</si>
  <si>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</si>
  <si>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</si>
  <si>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</si>
  <si>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</si>
  <si>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</si>
  <si>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</si>
  <si>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</si>
  <si>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</si>
  <si>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</si>
  <si>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</si>
  <si>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</si>
  <si>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</si>
  <si>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</si>
  <si>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</si>
  <si>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</si>
  <si>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</si>
  <si>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</si>
  <si>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</si>
  <si>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</si>
  <si>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</si>
  <si>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</si>
  <si>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</si>
  <si>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</si>
  <si>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</si>
  <si>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</si>
  <si>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</si>
  <si>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</si>
  <si>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</si>
  <si>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</si>
  <si>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</si>
  <si>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</si>
  <si>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</si>
  <si>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</si>
  <si>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</si>
  <si>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</si>
  <si>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</si>
  <si>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</si>
  <si>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</si>
  <si>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</si>
  <si>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</si>
  <si>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</si>
  <si>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</si>
  <si>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</si>
  <si>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</si>
  <si>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</si>
  <si>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</si>
  <si>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</si>
  <si>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</si>
  <si>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</si>
  <si>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</si>
  <si>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</si>
  <si>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</si>
  <si>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</si>
  <si>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</si>
  <si>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</si>
  <si>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</si>
  <si>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</si>
  <si>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</si>
  <si>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</si>
  <si>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</si>
  <si>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</si>
  <si>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</si>
  <si>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</si>
  <si>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</si>
  <si>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</si>
  <si>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</si>
  <si>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</si>
  <si>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</si>
  <si>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</si>
  <si>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</si>
  <si>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</si>
  <si>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</si>
  <si>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</si>
  <si>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</si>
  <si>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</si>
  <si>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</si>
  <si>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</si>
  <si>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</si>
  <si>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</si>
  <si>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</si>
  <si>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</si>
  <si>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</si>
  <si>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</si>
  <si>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</si>
  <si>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</si>
  <si>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</si>
  <si>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</si>
  <si>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</si>
  <si>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</si>
  <si>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</si>
  <si>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</si>
  <si>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</si>
  <si>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</si>
  <si>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</si>
  <si>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</si>
  <si>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</si>
  <si>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</si>
  <si>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</si>
  <si>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</si>
  <si>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</si>
  <si>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</si>
  <si>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</si>
  <si>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</si>
  <si>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</si>
  <si>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</si>
  <si>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</si>
  <si>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</si>
  <si>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</si>
  <si>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</si>
  <si>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</si>
  <si>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</si>
  <si>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</si>
  <si>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</si>
  <si>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</si>
  <si>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</si>
  <si>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</si>
  <si>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</si>
  <si>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</si>
  <si>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</si>
  <si>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</si>
  <si>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</si>
  <si>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</si>
  <si>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</si>
  <si>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</si>
  <si>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</si>
  <si>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</si>
  <si>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</si>
  <si>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</si>
  <si>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</si>
  <si>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</si>
  <si>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</si>
  <si>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</si>
  <si>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</si>
  <si>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</si>
  <si>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</si>
  <si>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</si>
  <si>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</si>
  <si>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</si>
  <si>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</si>
  <si>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</si>
  <si>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</si>
  <si>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</si>
  <si>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</si>
  <si>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</si>
  <si>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</si>
  <si>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</si>
  <si>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</si>
  <si>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</si>
  <si>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</si>
  <si>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</si>
  <si>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</si>
  <si>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</si>
  <si>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</si>
  <si>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</si>
  <si>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</si>
  <si>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</si>
  <si>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</si>
  <si>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</si>
  <si>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</si>
  <si>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</si>
  <si>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</si>
  <si>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</si>
  <si>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</si>
  <si>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</si>
  <si>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</si>
  <si>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</si>
  <si>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</si>
  <si>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</si>
  <si>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</si>
  <si>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</si>
  <si>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</si>
  <si>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</si>
  <si>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</si>
  <si>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</si>
  <si>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</si>
  <si>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</si>
  <si>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</si>
  <si>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</si>
  <si>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</si>
  <si>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</si>
  <si>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</si>
  <si>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</si>
  <si>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</si>
  <si>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</si>
  <si>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</si>
  <si>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</si>
  <si>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</si>
  <si>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</si>
  <si>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</si>
  <si>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</si>
  <si>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</si>
  <si>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</si>
  <si>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</si>
  <si>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</si>
  <si>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</si>
  <si>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</si>
  <si>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</si>
  <si>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</si>
  <si>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</si>
  <si>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</si>
  <si>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</si>
  <si>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</si>
  <si>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</si>
  <si>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</si>
  <si>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</si>
  <si>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</si>
  <si>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</si>
  <si>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</si>
  <si>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</si>
  <si>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</si>
  <si>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</si>
  <si>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</si>
  <si>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</si>
  <si>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</si>
  <si>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</si>
  <si>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</si>
  <si>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</si>
  <si>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</si>
  <si>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</si>
  <si>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</si>
  <si>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</si>
  <si>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</si>
  <si>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</si>
  <si>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</si>
  <si>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</si>
  <si>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</si>
  <si>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</si>
  <si>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</si>
  <si>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</si>
  <si>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</si>
  <si>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</si>
  <si>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</si>
  <si>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</si>
  <si>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</si>
  <si>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</si>
  <si>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</si>
  <si>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</si>
  <si>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</si>
  <si>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</si>
  <si>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</si>
  <si>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</si>
  <si>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</si>
  <si>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</si>
  <si>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</si>
  <si>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</si>
  <si>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</si>
  <si>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</si>
  <si>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</si>
  <si>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</si>
  <si>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</si>
  <si>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</si>
  <si>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</si>
  <si>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</si>
  <si>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</si>
  <si>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</si>
  <si>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</si>
  <si>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</si>
  <si>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</si>
  <si>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</si>
  <si>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</si>
  <si>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</si>
  <si>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</si>
  <si>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</si>
  <si>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</si>
  <si>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</si>
  <si>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</si>
  <si>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</si>
  <si>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</si>
  <si>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</si>
  <si>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</si>
  <si>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</si>
  <si>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</si>
  <si>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</si>
  <si>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</si>
  <si>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</si>
  <si>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</si>
  <si>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</si>
  <si>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</si>
  <si>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</si>
  <si>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</si>
  <si>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</si>
  <si>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</si>
  <si>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</si>
  <si>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</si>
  <si>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</si>
  <si>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</si>
  <si>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</si>
  <si>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</si>
  <si>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</si>
  <si>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</si>
  <si>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</si>
  <si>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</si>
  <si>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</si>
  <si>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</si>
  <si>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</si>
  <si>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</si>
  <si>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</si>
  <si>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</si>
  <si>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</si>
  <si>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</si>
  <si>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</si>
  <si>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</si>
  <si>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</si>
  <si>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</si>
  <si>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</si>
  <si>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</si>
  <si>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</si>
  <si>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</si>
  <si>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</si>
  <si>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</si>
  <si>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</si>
  <si>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</si>
  <si>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</si>
  <si>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</si>
  <si>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</si>
  <si>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</si>
  <si>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</si>
  <si>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</si>
  <si>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</si>
  <si>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</si>
  <si>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</si>
  <si>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</si>
  <si>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</si>
  <si>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</si>
  <si>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</si>
  <si>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</si>
  <si>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</si>
  <si>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</si>
  <si>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</si>
  <si>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</si>
  <si>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</si>
  <si>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</si>
  <si>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</si>
  <si>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</si>
  <si>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</si>
  <si>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</si>
  <si>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</si>
  <si>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</si>
  <si>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</si>
  <si>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</si>
  <si>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</si>
  <si>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</si>
  <si>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</si>
  <si>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</si>
  <si>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</si>
  <si>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</si>
  <si>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</si>
  <si>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</si>
  <si>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</si>
  <si>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</si>
  <si>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</si>
  <si>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</si>
  <si>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</si>
  <si>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</si>
  <si>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</si>
  <si>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</si>
  <si>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</si>
  <si>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</si>
  <si>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</si>
  <si>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</si>
  <si>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</si>
  <si>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</si>
  <si>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</si>
  <si>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</si>
  <si>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</si>
  <si>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</si>
  <si>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</si>
  <si>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</si>
  <si>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</si>
  <si>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</si>
  <si>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</si>
  <si>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</si>
  <si>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</si>
  <si>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</si>
  <si>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</si>
  <si>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</si>
  <si>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</si>
  <si>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</si>
  <si>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</si>
  <si>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</si>
  <si>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</si>
  <si>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</si>
  <si>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</si>
  <si>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</si>
  <si>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</si>
  <si>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</si>
  <si>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</si>
  <si>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</si>
  <si>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</si>
  <si>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</si>
  <si>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</si>
  <si>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</si>
  <si>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</si>
  <si>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</si>
  <si>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</si>
  <si>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</si>
  <si>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</si>
  <si>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</si>
  <si>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</si>
  <si>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</si>
  <si>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</si>
  <si>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</si>
  <si>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</si>
  <si>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</si>
  <si>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</si>
  <si>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</si>
  <si>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</si>
  <si>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</si>
  <si>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</si>
  <si>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</si>
  <si>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</si>
  <si>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</si>
  <si>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</si>
  <si>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</si>
  <si>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</si>
  <si>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</si>
  <si>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</si>
  <si>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</si>
  <si>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</si>
  <si>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</si>
  <si>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</si>
  <si>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</si>
  <si>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</si>
  <si>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</si>
  <si>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</si>
  <si>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</si>
  <si>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</si>
  <si>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</si>
  <si>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</si>
  <si>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</si>
  <si>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</si>
  <si>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</si>
  <si>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</si>
  <si>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</si>
  <si>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</si>
  <si>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</si>
  <si>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</si>
  <si>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</si>
  <si>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</si>
  <si>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</si>
  <si>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</si>
  <si>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</si>
  <si>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</si>
  <si>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</si>
  <si>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</si>
  <si>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</si>
  <si>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</si>
  <si>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</si>
  <si>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</si>
  <si>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</si>
  <si>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</si>
  <si>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</si>
  <si>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</si>
  <si>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</si>
  <si>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</si>
  <si>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</si>
  <si>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</si>
  <si>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</si>
  <si>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</si>
  <si>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</si>
  <si>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</si>
  <si>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</si>
  <si>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</si>
  <si>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</si>
  <si>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</si>
  <si>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</si>
  <si>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</si>
  <si>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</si>
  <si>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</si>
  <si>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</si>
  <si>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</si>
  <si>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</si>
  <si>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</si>
  <si>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</si>
  <si>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</si>
  <si>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</si>
  <si>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</si>
  <si>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</si>
  <si>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</si>
  <si>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</si>
  <si>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</si>
  <si>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</si>
  <si>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</si>
  <si>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</si>
  <si>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</si>
  <si>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</si>
  <si>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</si>
  <si>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</si>
  <si>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</si>
  <si>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</si>
  <si>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</si>
  <si>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</si>
  <si>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</si>
  <si>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</si>
  <si>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</si>
  <si>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</si>
  <si>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</si>
  <si>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</si>
  <si>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</si>
  <si>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</si>
  <si>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</si>
  <si>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</si>
  <si>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</si>
  <si>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</si>
  <si>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</si>
  <si>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</si>
  <si>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</si>
  <si>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</si>
  <si>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</si>
  <si>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</si>
  <si>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</si>
  <si>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</si>
  <si>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</si>
  <si>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</si>
  <si>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</si>
  <si>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</si>
  <si>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</si>
  <si>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</si>
  <si>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</si>
  <si>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</si>
  <si>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</si>
  <si>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</si>
  <si>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</si>
  <si>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</si>
  <si>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</si>
  <si>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</si>
  <si>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</si>
  <si>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</si>
  <si>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</si>
  <si>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</si>
  <si>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</si>
  <si>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</si>
  <si>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</si>
  <si>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</si>
  <si>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</si>
  <si>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</si>
  <si>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</si>
  <si>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</si>
  <si>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</si>
  <si>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</si>
  <si>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</si>
  <si>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</si>
  <si>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</si>
  <si>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</si>
  <si>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</si>
  <si>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</si>
  <si>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</si>
  <si>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</si>
  <si>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</si>
  <si>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</si>
  <si>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</si>
  <si>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</si>
  <si>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</si>
  <si>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</si>
  <si>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</si>
  <si>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</si>
  <si>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</si>
  <si>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</si>
  <si>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</si>
  <si>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</si>
  <si>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</si>
  <si>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</si>
  <si>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</si>
  <si>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</si>
  <si>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</si>
  <si>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</si>
  <si>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</si>
  <si>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</si>
  <si>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</si>
  <si>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</si>
  <si>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</si>
  <si>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</si>
  <si>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</si>
  <si>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</si>
  <si>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</si>
  <si>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</si>
  <si>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</si>
  <si>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</si>
  <si>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</si>
  <si>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</si>
  <si>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</si>
  <si>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</si>
  <si>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</si>
  <si>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</si>
  <si>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</si>
  <si>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</si>
  <si>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</si>
  <si>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</si>
  <si>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</si>
  <si>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</si>
  <si>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</si>
  <si>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</si>
  <si>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</si>
  <si>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</si>
  <si>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</si>
  <si>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</si>
  <si>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</si>
  <si>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</si>
  <si>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</si>
  <si>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</si>
  <si>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</si>
  <si>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</si>
  <si>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</si>
  <si>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</si>
  <si>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</si>
  <si>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</si>
  <si>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</si>
  <si>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</si>
  <si>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</si>
  <si>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</si>
  <si>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</si>
  <si>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</si>
  <si>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</si>
  <si>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</si>
  <si>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</si>
  <si>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</si>
  <si>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</si>
  <si>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</si>
  <si>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</si>
  <si>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</si>
  <si>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</si>
  <si>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</si>
  <si>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</si>
  <si>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</si>
  <si>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</si>
  <si>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</si>
  <si>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</si>
  <si>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</si>
  <si>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</si>
  <si>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</si>
  <si>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</si>
  <si>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</si>
  <si>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</si>
  <si>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</si>
  <si>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</si>
  <si>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</si>
  <si>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</si>
  <si>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</si>
  <si>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</si>
  <si>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</si>
  <si>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</si>
  <si>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</si>
  <si>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</si>
  <si>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</si>
  <si>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</si>
  <si>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</si>
  <si>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</si>
  <si>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</si>
  <si>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</si>
  <si>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</si>
  <si>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</si>
  <si>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</si>
  <si>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</si>
  <si>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</si>
  <si>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</si>
  <si>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</si>
  <si>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</si>
  <si>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</si>
  <si>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</si>
  <si>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</si>
  <si>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</si>
  <si>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</si>
  <si>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</si>
  <si>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</si>
  <si>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</si>
  <si>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</si>
  <si>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</si>
  <si>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</si>
  <si>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</si>
  <si>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</si>
  <si>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</si>
  <si>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</si>
  <si>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</si>
  <si>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</si>
  <si>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</si>
  <si>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</si>
  <si>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</si>
  <si>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</si>
  <si>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</si>
  <si>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</si>
  <si>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</si>
  <si>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</si>
  <si>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</si>
  <si>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</si>
  <si>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</si>
  <si>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</si>
  <si>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</si>
  <si>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</si>
  <si>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</si>
  <si>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</si>
  <si>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</si>
  <si>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</si>
  <si>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</si>
  <si>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</si>
  <si>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</si>
  <si>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</si>
  <si>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</si>
  <si>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</si>
  <si>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</si>
  <si>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</si>
  <si>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</si>
  <si>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</si>
  <si>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</si>
  <si>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</si>
  <si>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</si>
  <si>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</si>
  <si>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</si>
  <si>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</si>
  <si>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</si>
  <si>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</si>
  <si>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</si>
  <si>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</si>
  <si>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</si>
  <si>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</si>
  <si>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</si>
  <si>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</si>
  <si>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</si>
  <si>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</si>
  <si>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</si>
  <si>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</si>
  <si>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</si>
  <si>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</si>
  <si>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</si>
  <si>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</si>
  <si>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</si>
  <si>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</si>
  <si>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</si>
  <si>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</si>
  <si>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</si>
  <si>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</si>
  <si>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</si>
  <si>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</si>
  <si>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</si>
  <si>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</si>
  <si>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</si>
  <si>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</si>
  <si>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</si>
  <si>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</si>
  <si>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</si>
  <si>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</si>
  <si>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</si>
  <si>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</si>
  <si>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</si>
  <si>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</si>
  <si>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</si>
  <si>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</si>
  <si>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</si>
  <si>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</si>
  <si>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</si>
  <si>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</si>
  <si>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</si>
  <si>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</si>
  <si>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</si>
  <si>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</si>
  <si>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</si>
  <si>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</si>
  <si>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</si>
  <si>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</si>
  <si>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</si>
  <si>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</si>
  <si>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</si>
  <si>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</si>
  <si>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</si>
  <si>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</si>
  <si>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</si>
  <si>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</si>
  <si>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</si>
  <si>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</si>
  <si>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</si>
  <si>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</si>
  <si>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</si>
  <si>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</si>
  <si>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</si>
  <si>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</si>
  <si>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</si>
  <si>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</si>
  <si>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</si>
  <si>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</si>
  <si>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</si>
  <si>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</si>
  <si>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</si>
  <si>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</si>
  <si>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</si>
  <si>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</si>
  <si>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</si>
  <si>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</si>
  <si>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</si>
  <si>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</si>
  <si>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</si>
  <si>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</si>
  <si>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</si>
  <si>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</si>
  <si>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</si>
  <si>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</si>
  <si>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</si>
  <si>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</si>
  <si>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</si>
  <si>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</si>
  <si>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</si>
  <si>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</si>
  <si>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</si>
  <si>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</si>
  <si>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</si>
  <si>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</si>
  <si>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</si>
  <si>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</si>
  <si>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</si>
  <si>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</si>
  <si>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</si>
  <si>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</si>
  <si>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</si>
  <si>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</si>
  <si>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</si>
  <si>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</si>
  <si>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</si>
  <si>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</si>
  <si>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</si>
  <si>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</si>
  <si>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</si>
  <si>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</si>
  <si>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</si>
  <si>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</si>
  <si>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</si>
  <si>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</si>
  <si>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</si>
  <si>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</si>
  <si>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</si>
  <si>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</si>
  <si>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</si>
  <si>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</si>
  <si>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</si>
  <si>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</si>
  <si>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</si>
  <si>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</si>
  <si>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</si>
  <si>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</si>
  <si>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</si>
  <si>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</si>
  <si>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</si>
  <si>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</si>
  <si>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</si>
  <si>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</si>
  <si>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</si>
  <si>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</si>
  <si>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</si>
  <si>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</si>
  <si>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</si>
  <si>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</si>
  <si>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</si>
  <si>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</si>
  <si>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</si>
  <si>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</si>
  <si>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</si>
  <si>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</si>
  <si>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</si>
  <si>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</si>
  <si>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</si>
  <si>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</si>
  <si>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</si>
  <si>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</si>
  <si>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</si>
  <si>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</si>
  <si>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</si>
  <si>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</si>
  <si>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</si>
  <si>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</si>
  <si>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</si>
  <si>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</si>
  <si>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</si>
  <si>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</si>
  <si>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</si>
  <si>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</si>
  <si>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</si>
  <si>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</si>
  <si>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</si>
  <si>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</si>
  <si>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</si>
  <si>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</si>
  <si>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</si>
  <si>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</si>
  <si>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</si>
  <si>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</si>
  <si>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</si>
  <si>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</si>
  <si>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</si>
  <si>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</si>
  <si>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</si>
  <si>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</si>
  <si>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</si>
  <si>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</si>
  <si>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</si>
  <si>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</si>
  <si>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</si>
  <si>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</si>
  <si>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</si>
  <si>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</si>
  <si>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</si>
  <si>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</si>
  <si>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</si>
  <si>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</si>
  <si>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</si>
  <si>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</si>
  <si>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</si>
  <si>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</si>
  <si>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</si>
  <si>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</si>
  <si>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</si>
  <si>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</si>
  <si>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</si>
  <si>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</si>
  <si>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</si>
  <si>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</si>
  <si>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</si>
  <si>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</si>
  <si>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</si>
  <si>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</si>
  <si>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</si>
  <si>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</si>
  <si>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</si>
  <si>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</si>
  <si>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</si>
  <si>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</si>
  <si>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</si>
  <si>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</si>
  <si>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</si>
  <si>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</si>
  <si>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</si>
  <si>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</si>
  <si>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</si>
  <si>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</si>
  <si>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</si>
  <si>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</si>
  <si>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</si>
  <si>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</si>
  <si>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</si>
  <si>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</si>
  <si>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</si>
  <si>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</si>
  <si>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</si>
  <si>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</si>
  <si>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</si>
  <si>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</si>
  <si>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</si>
  <si>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</si>
  <si>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</si>
  <si>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</si>
  <si>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</si>
  <si>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</si>
  <si>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</si>
  <si>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</si>
  <si>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</si>
  <si>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</si>
  <si>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</si>
  <si>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</si>
  <si>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</si>
  <si>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</si>
  <si>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</si>
  <si>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</si>
  <si>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</si>
  <si>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</si>
  <si>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</si>
  <si>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</si>
  <si>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</si>
  <si>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</si>
  <si>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</si>
  <si>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</si>
  <si>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</si>
  <si>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</si>
  <si>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</si>
  <si>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</si>
  <si>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</si>
  <si>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</si>
  <si>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</si>
  <si>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</si>
  <si>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</si>
  <si>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</si>
  <si>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</si>
  <si>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</si>
  <si>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</si>
  <si>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</si>
  <si>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</si>
  <si>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</si>
  <si>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</si>
  <si>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</si>
  <si>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</si>
  <si>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</si>
  <si>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</si>
  <si>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</si>
  <si>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</si>
  <si>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</si>
  <si>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</si>
  <si>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</si>
  <si>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</si>
  <si>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</si>
  <si>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</si>
  <si>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</si>
  <si>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</si>
  <si>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</si>
  <si>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</si>
  <si>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</si>
  <si>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</si>
  <si>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</si>
  <si>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</si>
  <si>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</si>
  <si>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</si>
  <si>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</si>
  <si>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</si>
  <si>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</si>
  <si>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</si>
  <si>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</si>
  <si>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</si>
  <si>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</si>
  <si>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</si>
  <si>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</si>
  <si>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</si>
  <si>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</si>
  <si>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</si>
  <si>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</si>
  <si>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</si>
  <si>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</si>
  <si>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</si>
  <si>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</si>
  <si>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</si>
  <si>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</si>
  <si>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</si>
  <si>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</si>
  <si>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</si>
  <si>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</si>
  <si>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</si>
  <si>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</si>
  <si>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</si>
  <si>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</si>
  <si>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</si>
  <si>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</si>
  <si>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</si>
  <si>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</si>
  <si>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</si>
  <si>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</si>
  <si>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</si>
  <si>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</si>
  <si>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</si>
  <si>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</si>
  <si>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</si>
  <si>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</si>
  <si>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</si>
  <si>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</si>
  <si>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</si>
  <si>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</si>
  <si>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</si>
  <si>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</si>
  <si>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</si>
  <si>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</si>
  <si>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</si>
  <si>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</si>
  <si>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</si>
  <si>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</si>
  <si>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</si>
  <si>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</si>
  <si>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</si>
  <si>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</si>
  <si>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</si>
  <si>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</si>
  <si>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</si>
  <si>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</si>
  <si>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</si>
  <si>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</si>
  <si>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</si>
  <si>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</si>
  <si>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</si>
  <si>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</si>
  <si>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</si>
  <si>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</si>
  <si>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</si>
  <si>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</si>
  <si>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</si>
  <si>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</si>
  <si>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</si>
  <si>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</si>
  <si>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</si>
  <si>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</si>
  <si>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</si>
  <si>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</si>
  <si>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</si>
  <si>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</si>
  <si>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</si>
  <si>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</si>
  <si>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</si>
  <si>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</si>
  <si>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</si>
  <si>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</si>
  <si>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</si>
  <si>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</si>
  <si>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</si>
  <si>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</si>
  <si>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</si>
  <si>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</si>
  <si>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</si>
  <si>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</si>
  <si>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</si>
  <si>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</si>
  <si>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</si>
  <si>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</si>
  <si>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</si>
  <si>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</si>
  <si>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</si>
  <si>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</si>
  <si>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</si>
  <si>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</si>
  <si>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</si>
  <si>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</si>
  <si>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</si>
  <si>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</si>
  <si>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</si>
  <si>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</si>
  <si>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</si>
  <si>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</si>
  <si>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</si>
  <si>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</si>
  <si>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</si>
  <si>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</si>
  <si>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</si>
  <si>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</si>
  <si>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</si>
  <si>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</si>
  <si>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</si>
  <si>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</si>
  <si>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</si>
  <si>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</si>
  <si>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</si>
  <si>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</si>
  <si>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</si>
  <si>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</si>
  <si>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</si>
  <si>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</si>
  <si>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</si>
  <si>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</si>
  <si>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</si>
  <si>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</si>
  <si>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</si>
  <si>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</si>
  <si>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</si>
  <si>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</si>
  <si>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</si>
  <si>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</si>
  <si>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</si>
  <si>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</si>
  <si>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</si>
  <si>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</si>
  <si>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</si>
  <si>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</si>
  <si>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</si>
  <si>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</si>
  <si>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</si>
  <si>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</si>
  <si>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</si>
  <si>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</si>
  <si>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</si>
  <si>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</si>
  <si>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</si>
  <si>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</si>
  <si>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</si>
  <si>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</si>
  <si>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</si>
  <si>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</si>
  <si>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</si>
  <si>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</si>
  <si>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</si>
  <si>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</si>
  <si>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</si>
  <si>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</si>
  <si>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</si>
  <si>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</si>
  <si>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</si>
  <si>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</si>
  <si>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</si>
  <si>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</si>
  <si>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</si>
  <si>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</si>
  <si>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</si>
  <si>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</si>
  <si>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</si>
  <si>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</si>
  <si>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</si>
  <si>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</si>
  <si>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</si>
  <si>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</si>
  <si>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</si>
  <si>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</si>
  <si>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</si>
  <si>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</si>
  <si>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</si>
  <si>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</si>
  <si>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</si>
  <si>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</si>
  <si>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</si>
  <si>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</si>
  <si>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</si>
  <si>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</si>
  <si>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</si>
  <si>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</si>
  <si>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</si>
  <si>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</si>
  <si>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</si>
  <si>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</si>
  <si>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</si>
  <si>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</si>
  <si>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</si>
  <si>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</si>
  <si>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</si>
  <si>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</si>
  <si>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</si>
  <si>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</si>
  <si>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</si>
  <si>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</si>
  <si>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</si>
  <si>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</si>
  <si>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</si>
  <si>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</si>
  <si>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</si>
  <si>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</si>
  <si>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</si>
  <si>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</si>
  <si>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</si>
  <si>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</si>
  <si>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</si>
  <si>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</si>
  <si>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</si>
  <si>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</si>
  <si>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</si>
  <si>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</si>
  <si>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</si>
  <si>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</si>
  <si>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</si>
  <si>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</si>
  <si>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</si>
  <si>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</si>
  <si>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</si>
  <si>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</si>
  <si>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</si>
  <si>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</si>
  <si>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</si>
  <si>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</si>
  <si>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</si>
  <si>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</si>
  <si>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</si>
  <si>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</si>
  <si>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</si>
  <si>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</si>
  <si>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</si>
  <si>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</si>
  <si>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</si>
  <si>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</si>
  <si>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</si>
  <si>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</si>
  <si>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</si>
  <si>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</si>
  <si>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</si>
  <si>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</si>
  <si>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</si>
  <si>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</si>
  <si>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</si>
  <si>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</si>
  <si>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</si>
  <si>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</si>
  <si>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</si>
  <si>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</si>
  <si>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</si>
  <si>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</si>
  <si>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</si>
  <si>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</si>
  <si>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</si>
  <si>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</si>
  <si>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</si>
  <si>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</si>
  <si>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</si>
  <si>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</si>
  <si>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</si>
  <si>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</si>
  <si>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</si>
  <si>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</si>
  <si>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</si>
  <si>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</si>
  <si>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</si>
  <si>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</si>
  <si>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</si>
  <si>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</si>
  <si>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</si>
  <si>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</si>
  <si>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</si>
  <si>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</si>
  <si>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</si>
  <si>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</si>
  <si>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</si>
  <si>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</si>
  <si>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</si>
  <si>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</si>
  <si>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</si>
  <si>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</si>
  <si>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</si>
  <si>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</si>
  <si>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</si>
  <si>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</si>
  <si>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</si>
  <si>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</si>
  <si>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</si>
  <si>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</si>
  <si>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</si>
  <si>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</si>
  <si>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</si>
  <si>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</si>
  <si>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</si>
  <si>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</si>
  <si>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</si>
  <si>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</si>
  <si>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</si>
  <si>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</si>
  <si>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</si>
  <si>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</si>
  <si>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</si>
  <si>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</si>
  <si>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</si>
  <si>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</si>
  <si>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</si>
  <si>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</si>
  <si>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</si>
  <si>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</si>
  <si>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</si>
  <si>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</si>
  <si>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</si>
  <si>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</si>
  <si>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</si>
  <si>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</si>
  <si>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</si>
  <si>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</si>
  <si>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</si>
  <si>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</si>
  <si>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</si>
  <si>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</si>
  <si>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</si>
  <si>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</si>
  <si>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</si>
  <si>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</si>
  <si>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</si>
  <si>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</si>
  <si>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</si>
  <si>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</si>
  <si>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</si>
  <si>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</si>
  <si>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</si>
  <si>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</si>
  <si>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</si>
  <si>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</si>
  <si>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</si>
  <si>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</si>
  <si>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</si>
  <si>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</si>
  <si>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</si>
  <si>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</si>
  <si>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</si>
  <si>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</si>
  <si>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</si>
  <si>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</si>
  <si>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</si>
  <si>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</si>
  <si>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</si>
  <si>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</si>
  <si>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</si>
  <si>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</si>
  <si>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</si>
  <si>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</si>
  <si>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</si>
  <si>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</si>
  <si>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</si>
  <si>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</si>
  <si>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</si>
  <si>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</si>
  <si>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</si>
  <si>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</si>
  <si>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</si>
  <si>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</si>
  <si>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</si>
  <si>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</si>
  <si>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</si>
  <si>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</si>
  <si>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</si>
  <si>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</si>
  <si>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</si>
  <si>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</si>
  <si>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</si>
  <si>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</si>
  <si>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</si>
  <si>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</si>
  <si>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</si>
  <si>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</si>
  <si>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</si>
  <si>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</si>
  <si>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</si>
  <si>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</si>
  <si>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</si>
  <si>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</si>
  <si>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</si>
  <si>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</si>
  <si>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</si>
  <si>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</si>
  <si>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</si>
  <si>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</si>
  <si>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</si>
  <si>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</si>
  <si>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</si>
  <si>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</si>
  <si>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</si>
  <si>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</si>
  <si>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</si>
  <si>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</si>
  <si>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</si>
  <si>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</si>
  <si>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</si>
  <si>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</si>
  <si>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</si>
  <si>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</si>
  <si>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</si>
  <si>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</si>
  <si>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</si>
  <si>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</si>
  <si>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</si>
  <si>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</si>
  <si>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</si>
  <si>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</si>
  <si>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</si>
  <si>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</si>
  <si>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</si>
  <si>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</si>
  <si>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</si>
  <si>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</si>
  <si>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</si>
  <si>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</si>
  <si>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</si>
  <si>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</si>
  <si>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</si>
  <si>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</si>
  <si>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</si>
  <si>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</si>
  <si>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</si>
  <si>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</si>
  <si>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</si>
  <si>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</si>
  <si>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</si>
  <si>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</si>
  <si>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</si>
  <si>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</si>
  <si>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</si>
  <si>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</si>
  <si>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</si>
  <si>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</si>
  <si>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</si>
  <si>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</si>
  <si>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</si>
  <si>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</si>
  <si>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</si>
  <si>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</si>
  <si>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</si>
  <si>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</si>
  <si>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</si>
  <si>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</si>
  <si>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</si>
  <si>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</si>
  <si>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</si>
  <si>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</si>
  <si>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</si>
  <si>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</si>
  <si>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</si>
  <si>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</si>
  <si>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</si>
  <si>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</si>
  <si>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</si>
  <si>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</si>
  <si>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</si>
  <si>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</si>
  <si>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</si>
  <si>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</si>
  <si>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</si>
  <si>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</si>
  <si>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</si>
  <si>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</si>
  <si>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</si>
  <si>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</si>
  <si>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</si>
  <si>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</si>
  <si>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</si>
  <si>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</si>
  <si>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</si>
  <si>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</si>
  <si>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</si>
  <si>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</si>
  <si>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</si>
  <si>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</si>
  <si>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</si>
  <si>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</si>
  <si>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</si>
  <si>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</si>
  <si>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</si>
  <si>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</si>
  <si>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</si>
  <si>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</si>
  <si>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</si>
  <si>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</si>
  <si>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</si>
  <si>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</si>
  <si>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</si>
  <si>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</si>
  <si>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</si>
  <si>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</si>
  <si>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</si>
  <si>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</si>
  <si>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</si>
  <si>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</si>
  <si>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</si>
  <si>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</si>
  <si>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</si>
  <si>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</si>
  <si>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</si>
  <si>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</si>
  <si>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</si>
  <si>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</si>
  <si>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</si>
  <si>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</si>
  <si>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</si>
  <si>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</si>
  <si>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</si>
  <si>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</si>
  <si>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</si>
  <si>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</si>
  <si>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</si>
  <si>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</si>
  <si>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</si>
  <si>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</si>
  <si>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</si>
  <si>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</si>
  <si>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</si>
  <si>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</si>
  <si>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</si>
  <si>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</si>
  <si>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</si>
  <si>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</si>
  <si>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</si>
  <si>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</si>
  <si>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</si>
  <si>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</si>
  <si>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</si>
  <si>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</si>
  <si>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</si>
  <si>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</si>
  <si>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</si>
  <si>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</si>
  <si>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</si>
  <si>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</si>
  <si>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</si>
  <si>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</si>
  <si>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</si>
  <si>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</si>
  <si>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</si>
  <si>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</si>
  <si>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</si>
  <si>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</si>
  <si>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</si>
  <si>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</si>
  <si>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</si>
  <si>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</si>
  <si>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</si>
  <si>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</si>
  <si>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</si>
  <si>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</si>
  <si>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</si>
  <si>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</si>
  <si>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</si>
  <si>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</si>
  <si>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</si>
  <si>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</si>
  <si>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</si>
  <si>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</si>
  <si>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</si>
  <si>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</si>
  <si>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</si>
  <si>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</si>
  <si>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</si>
  <si>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</si>
  <si>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</si>
  <si>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</si>
  <si>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</si>
  <si>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</si>
  <si>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</si>
  <si>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</si>
  <si>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</si>
  <si>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</si>
  <si>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</si>
  <si>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</si>
  <si>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</si>
  <si>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</si>
  <si>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</si>
  <si>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</si>
  <si>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</si>
  <si>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</si>
  <si>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</si>
  <si>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</si>
  <si>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</si>
  <si>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</si>
  <si>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</si>
  <si>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</si>
  <si>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</si>
  <si>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</si>
  <si>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</si>
  <si>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</si>
  <si>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</si>
  <si>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</si>
  <si>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</si>
  <si>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</si>
  <si>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</si>
  <si>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</si>
  <si>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</si>
  <si>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</si>
  <si>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</si>
  <si>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</si>
  <si>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</si>
  <si>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</si>
  <si>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</si>
  <si>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</si>
  <si>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</si>
  <si>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</si>
  <si>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</si>
  <si>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</si>
  <si>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</si>
  <si>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</si>
  <si>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</si>
  <si>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</si>
  <si>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</si>
  <si>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</si>
  <si>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</si>
  <si>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</si>
  <si>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</si>
  <si>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</si>
  <si>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</si>
  <si>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</si>
  <si>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</si>
  <si>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</si>
  <si>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</si>
  <si>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</si>
  <si>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</si>
  <si>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</si>
  <si>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</si>
  <si>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</si>
  <si>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</si>
  <si>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</si>
  <si>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</si>
  <si>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</si>
  <si>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</si>
  <si>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</si>
  <si>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</si>
  <si>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</si>
  <si>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</si>
  <si>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</si>
  <si>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</si>
  <si>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</si>
  <si>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</si>
  <si>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</si>
  <si>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</si>
  <si>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</si>
  <si>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</si>
  <si>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</si>
  <si>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</si>
  <si>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</si>
  <si>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</si>
  <si>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</si>
  <si>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</si>
  <si>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</si>
  <si>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</si>
  <si>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</si>
  <si>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</si>
  <si>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</si>
  <si>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</si>
  <si>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</si>
  <si>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</si>
  <si>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</si>
  <si>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</si>
  <si>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</si>
  <si>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</si>
  <si>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</si>
  <si>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</si>
  <si>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</si>
  <si>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</si>
  <si>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</si>
  <si>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</si>
  <si>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</si>
  <si>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</si>
  <si>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</si>
  <si>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</si>
  <si>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</si>
  <si>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</si>
  <si>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</si>
  <si>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</si>
  <si>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</si>
  <si>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</si>
  <si>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</si>
  <si>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</si>
  <si>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</si>
  <si>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</si>
  <si>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</si>
  <si>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</si>
  <si>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</si>
  <si>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</si>
  <si>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</si>
  <si>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</si>
  <si>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</si>
  <si>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</si>
  <si>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</si>
  <si>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</si>
  <si>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</si>
  <si>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</si>
  <si>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</si>
  <si>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</si>
  <si>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</si>
  <si>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</si>
  <si>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</si>
  <si>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</si>
  <si>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</si>
  <si>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</si>
  <si>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</si>
  <si>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</si>
  <si>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</si>
  <si>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</si>
  <si>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</si>
  <si>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</si>
  <si>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</si>
  <si>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</si>
  <si>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</si>
  <si>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</si>
  <si>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</si>
  <si>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</si>
  <si>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</si>
  <si>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</si>
  <si>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</si>
  <si>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</si>
  <si>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</si>
  <si>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</si>
  <si>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</si>
  <si>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</si>
  <si>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</si>
  <si>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</si>
  <si>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</si>
  <si>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</si>
  <si>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</si>
  <si>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</si>
  <si>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</si>
  <si>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</si>
  <si>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</si>
  <si>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</si>
  <si>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</si>
  <si>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</si>
  <si>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</si>
  <si>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</si>
  <si>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</si>
  <si>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</si>
  <si>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</si>
  <si>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</si>
  <si>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</si>
  <si>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</si>
  <si>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</si>
  <si>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</si>
  <si>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</si>
  <si>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</si>
  <si>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</si>
  <si>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</si>
  <si>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</si>
  <si>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</si>
  <si>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</si>
  <si>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</si>
  <si>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</si>
  <si>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</si>
  <si>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</si>
  <si>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</si>
  <si>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</si>
  <si>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</si>
  <si>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</si>
  <si>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</si>
  <si>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</si>
  <si>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</si>
  <si>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</si>
  <si>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</si>
  <si>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</si>
  <si>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</si>
  <si>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</si>
  <si>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</si>
  <si>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</si>
  <si>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</si>
  <si>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</si>
  <si>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</si>
  <si>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</si>
  <si>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</si>
  <si>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</si>
  <si>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</si>
  <si>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</si>
  <si>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</si>
  <si>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</si>
  <si>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</si>
  <si>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</si>
  <si>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</si>
  <si>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</si>
  <si>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</si>
  <si>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</si>
  <si>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</si>
  <si>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</si>
  <si>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</si>
  <si>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</si>
  <si>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</si>
  <si>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</si>
  <si>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</si>
  <si>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</si>
  <si>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</si>
  <si>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</si>
  <si>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</si>
  <si>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</si>
  <si>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</si>
  <si>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</si>
  <si>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</si>
  <si>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</si>
  <si>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</si>
  <si>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</si>
  <si>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</si>
  <si>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</si>
  <si>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</si>
  <si>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</si>
  <si>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</si>
  <si>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</si>
  <si>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</si>
  <si>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</si>
  <si>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</si>
  <si>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</si>
  <si>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</si>
  <si>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</si>
  <si>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</si>
  <si>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</si>
  <si>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</si>
  <si>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</si>
  <si>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</si>
  <si>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</si>
  <si>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</si>
  <si>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</si>
  <si>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</si>
  <si>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</si>
  <si>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</si>
  <si>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</si>
  <si>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</si>
  <si>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</si>
  <si>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</si>
  <si>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</si>
  <si>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</si>
  <si>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</si>
  <si>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</si>
  <si>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</si>
  <si>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</si>
  <si>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</si>
  <si>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</si>
  <si>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</si>
  <si>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</si>
  <si>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</si>
  <si>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</si>
  <si>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</si>
  <si>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</si>
  <si>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</si>
  <si>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</si>
  <si>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</si>
  <si>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</si>
  <si>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</si>
  <si>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</si>
  <si>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</si>
  <si>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</si>
  <si>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</si>
  <si>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</si>
  <si>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</si>
  <si>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</si>
  <si>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</si>
  <si>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</si>
  <si>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</si>
  <si>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</si>
  <si>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</si>
  <si>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</si>
  <si>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</si>
  <si>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</si>
  <si>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</si>
  <si>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</si>
  <si>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</si>
  <si>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</si>
  <si>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</si>
  <si>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</si>
  <si>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</si>
  <si>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</si>
  <si>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</si>
  <si>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</si>
  <si>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</si>
  <si>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</si>
  <si>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</si>
  <si>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</si>
  <si>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</si>
  <si>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</si>
  <si>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</si>
  <si>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</si>
  <si>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</si>
  <si>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</si>
  <si>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</si>
  <si>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</si>
  <si>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</si>
  <si>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</si>
  <si>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</si>
  <si>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</si>
  <si>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</si>
  <si>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</si>
  <si>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</si>
  <si>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</si>
  <si>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</si>
  <si>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</si>
  <si>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</si>
  <si>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</si>
  <si>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</si>
  <si>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</si>
  <si>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</si>
  <si>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</si>
  <si>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</si>
  <si>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</si>
  <si>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</si>
  <si>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</si>
  <si>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</si>
  <si>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</si>
  <si>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</si>
  <si>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</si>
  <si>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</si>
  <si>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</si>
  <si>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</si>
  <si>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</si>
  <si>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</si>
  <si>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</si>
  <si>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</si>
  <si>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</si>
  <si>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</si>
  <si>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</si>
  <si>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</si>
  <si>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</si>
  <si>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</si>
  <si>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</si>
  <si>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</si>
  <si>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</si>
  <si>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</si>
  <si>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</si>
  <si>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</si>
  <si>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</si>
  <si>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</si>
  <si>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</si>
  <si>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</si>
  <si>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</si>
  <si>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</si>
  <si>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</si>
  <si>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</si>
  <si>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</si>
  <si>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</si>
  <si>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</si>
  <si>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</si>
  <si>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</si>
  <si>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</si>
  <si>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</si>
  <si>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</si>
  <si>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</si>
  <si>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</si>
  <si>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</si>
  <si>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</si>
  <si>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</si>
  <si>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</si>
  <si>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</si>
  <si>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</si>
  <si>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</si>
  <si>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</si>
  <si>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</si>
  <si>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</si>
  <si>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</si>
  <si>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</si>
  <si>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</si>
  <si>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</si>
  <si>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</si>
  <si>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</si>
  <si>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</si>
  <si>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</si>
  <si>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</si>
  <si>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</si>
  <si>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</si>
  <si>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</si>
  <si>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</si>
  <si>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</si>
  <si>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</si>
  <si>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</si>
  <si>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</si>
  <si>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</si>
  <si>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</si>
  <si>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</si>
  <si>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</si>
  <si>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</si>
  <si>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</si>
  <si>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</si>
  <si>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</si>
  <si>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</si>
  <si>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</si>
  <si>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</si>
  <si>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</si>
  <si>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</si>
  <si>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</si>
  <si>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</si>
  <si>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</si>
  <si>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</si>
  <si>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</si>
  <si>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</si>
  <si>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</si>
  <si>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</si>
  <si>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</si>
  <si>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</si>
  <si>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</si>
  <si>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</si>
  <si>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</si>
  <si>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</si>
  <si>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</si>
  <si>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</si>
  <si>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</si>
  <si>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</si>
  <si>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</si>
  <si>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</si>
  <si>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</si>
  <si>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</si>
  <si>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</si>
  <si>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</si>
  <si>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</si>
  <si>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</si>
  <si>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</si>
  <si>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</si>
  <si>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</si>
  <si>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</si>
  <si>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</si>
  <si>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</si>
  <si>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</si>
  <si>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</si>
  <si>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</si>
  <si>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</si>
  <si>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</si>
  <si>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</si>
  <si>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</si>
  <si>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</si>
  <si>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</si>
  <si>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</si>
  <si>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</si>
  <si>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</si>
  <si>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</si>
  <si>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</si>
  <si>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</si>
  <si>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</si>
  <si>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</si>
  <si>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</si>
  <si>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</si>
  <si>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</si>
  <si>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</si>
  <si>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</si>
  <si>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</si>
  <si>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</si>
  <si>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</si>
  <si>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</si>
  <si>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</si>
  <si>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</si>
  <si>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</si>
  <si>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</si>
  <si>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</si>
  <si>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</si>
  <si>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</si>
  <si>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</si>
  <si>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</si>
  <si>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</si>
  <si>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</si>
  <si>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</si>
  <si>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</si>
  <si>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</si>
  <si>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</si>
  <si>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</si>
  <si>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</si>
  <si>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</si>
  <si>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</si>
  <si>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</si>
  <si>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</si>
  <si>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</si>
  <si>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</si>
  <si>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</si>
  <si>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</si>
  <si>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</si>
  <si>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</si>
  <si>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</si>
  <si>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</si>
  <si>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</si>
  <si>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</si>
  <si>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</si>
  <si>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</si>
  <si>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</si>
  <si>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</si>
  <si>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</si>
  <si>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</si>
  <si>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</si>
  <si>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</si>
  <si>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</si>
  <si>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</si>
  <si>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</si>
  <si>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</si>
  <si>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</si>
  <si>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</si>
  <si>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</si>
  <si>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</si>
  <si>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</si>
  <si>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</si>
  <si>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</si>
  <si>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</si>
  <si>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</si>
  <si>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</si>
  <si>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</si>
  <si>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</si>
  <si>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</si>
  <si>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</si>
  <si>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</si>
  <si>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</si>
  <si>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</si>
  <si>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</si>
  <si>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</si>
  <si>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</si>
  <si>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</si>
  <si>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</si>
  <si>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</si>
  <si>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</si>
  <si>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</si>
  <si>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</si>
  <si>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</si>
  <si>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</si>
  <si>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</si>
  <si>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</si>
  <si>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</si>
  <si>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</si>
  <si>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</si>
  <si>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</si>
  <si>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</si>
  <si>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</si>
  <si>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</si>
  <si>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</si>
  <si>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</si>
  <si>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</si>
  <si>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</si>
  <si>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</si>
  <si>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</si>
  <si>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</si>
  <si>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</si>
  <si>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</si>
  <si>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</si>
  <si>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</si>
  <si>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</si>
  <si>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</si>
  <si>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</si>
  <si>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</si>
  <si>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</si>
  <si>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</si>
  <si>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</si>
  <si>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</si>
  <si>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</si>
  <si>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</si>
  <si>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</si>
  <si>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</si>
  <si>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</si>
  <si>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</si>
  <si>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</si>
  <si>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</si>
  <si>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</si>
  <si>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</si>
  <si>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</si>
  <si>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</si>
  <si>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</si>
  <si>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</si>
  <si>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</si>
  <si>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</si>
  <si>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</si>
  <si>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</si>
  <si>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</si>
  <si>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</si>
  <si>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</si>
  <si>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</si>
  <si>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</si>
  <si>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</si>
  <si>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</si>
  <si>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</si>
  <si>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</si>
  <si>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</si>
  <si>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</si>
  <si>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</si>
  <si>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</si>
  <si>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</si>
  <si>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</si>
  <si>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</si>
  <si>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</si>
  <si>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</si>
  <si>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</si>
  <si>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</si>
  <si>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</si>
  <si>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</si>
  <si>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</si>
  <si>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</si>
  <si>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</si>
  <si>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</si>
  <si>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</si>
  <si>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</si>
  <si>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</si>
  <si>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</si>
  <si>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</si>
  <si>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</si>
  <si>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</si>
  <si>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</si>
  <si>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</si>
  <si>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</si>
  <si>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</si>
  <si>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</si>
  <si>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</si>
  <si>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</si>
  <si>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</si>
  <si>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</si>
  <si>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</si>
  <si>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</si>
  <si>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</si>
  <si>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</si>
  <si>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</si>
  <si>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</si>
  <si>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</si>
  <si>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</si>
  <si>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</si>
  <si>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</si>
  <si>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</si>
  <si>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</si>
  <si>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</si>
  <si>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</si>
  <si>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</si>
  <si>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</si>
  <si>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</si>
  <si>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</si>
  <si>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</si>
  <si>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</si>
  <si>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</si>
  <si>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</si>
  <si>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</si>
  <si>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</si>
  <si>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</si>
  <si>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</si>
  <si>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</si>
  <si>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</si>
  <si>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</si>
  <si>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</si>
  <si>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</si>
  <si>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</si>
  <si>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</si>
  <si>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</si>
  <si>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</si>
  <si>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</si>
  <si>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</si>
  <si>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</si>
  <si>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</si>
  <si>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</si>
  <si>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</si>
  <si>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</si>
  <si>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</si>
  <si>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</si>
  <si>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</si>
  <si>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</si>
  <si>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</si>
  <si>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</si>
  <si>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</si>
  <si>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</si>
  <si>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</si>
  <si>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</si>
  <si>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</si>
  <si>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</si>
  <si>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</si>
  <si>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</si>
  <si>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</si>
  <si>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</si>
  <si>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</si>
  <si>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</si>
  <si>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</si>
  <si>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</si>
  <si>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</si>
  <si>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</si>
  <si>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</si>
  <si>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</si>
  <si>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</si>
  <si>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</si>
  <si>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</si>
  <si>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</si>
  <si>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</si>
  <si>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</si>
  <si>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</si>
  <si>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</si>
  <si>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</si>
  <si>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</si>
  <si>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</si>
  <si>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</si>
  <si>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</si>
  <si>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</si>
  <si>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</si>
  <si>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</si>
  <si>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</si>
  <si>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</si>
  <si>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</si>
  <si>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</si>
  <si>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</si>
  <si>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</si>
  <si>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</si>
  <si>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</si>
  <si>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</si>
  <si>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</si>
  <si>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</si>
  <si>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</si>
  <si>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</si>
  <si>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</si>
  <si>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</si>
  <si>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</si>
  <si>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</si>
  <si>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</si>
  <si>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</si>
  <si>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</si>
  <si>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</si>
  <si>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</si>
  <si>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</si>
  <si>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</si>
  <si>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</si>
  <si>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</si>
  <si>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</si>
  <si>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</si>
  <si>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</si>
  <si>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</si>
  <si>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</si>
  <si>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</si>
  <si>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</si>
  <si>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</si>
  <si>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</si>
  <si>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</si>
  <si>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</si>
  <si>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</si>
  <si>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</si>
  <si>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</si>
  <si>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</si>
  <si>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</si>
  <si>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</si>
  <si>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</si>
  <si>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</si>
  <si>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</si>
  <si>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</si>
  <si>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</si>
  <si>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</si>
  <si>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</si>
  <si>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</si>
  <si>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</si>
  <si>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</si>
  <si>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</si>
  <si>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</si>
  <si>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</si>
  <si>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</si>
  <si>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</si>
  <si>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</si>
  <si>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</si>
  <si>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</si>
  <si>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</si>
  <si>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</si>
  <si>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</si>
  <si>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</si>
  <si>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</si>
  <si>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</si>
  <si>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</si>
  <si>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</si>
  <si>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</si>
  <si>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</si>
  <si>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</si>
  <si>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</si>
  <si>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</si>
  <si>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</si>
  <si>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</si>
  <si>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</si>
  <si>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</si>
  <si>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</si>
  <si>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</si>
  <si>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</si>
  <si>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</si>
  <si>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</si>
  <si>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</si>
  <si>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</si>
  <si>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</si>
  <si>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</si>
  <si>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</si>
  <si>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</si>
  <si>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</si>
  <si>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</si>
  <si>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</si>
  <si>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</si>
  <si>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</si>
  <si>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</si>
  <si>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</si>
  <si>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</si>
  <si>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</si>
  <si>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</si>
  <si>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</si>
  <si>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</si>
  <si>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</si>
  <si>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</si>
  <si>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</si>
  <si>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</si>
  <si>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</si>
  <si>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</si>
  <si>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</si>
  <si>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</si>
  <si>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</si>
  <si>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</si>
  <si>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</si>
  <si>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</si>
  <si>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</si>
  <si>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</si>
  <si>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</si>
  <si>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</si>
  <si>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</si>
  <si>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</si>
  <si>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</si>
  <si>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</si>
  <si>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</si>
  <si>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</si>
  <si>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</si>
  <si>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</si>
  <si>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</si>
  <si>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</si>
  <si>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</si>
  <si>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</si>
  <si>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</si>
  <si>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</si>
  <si>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</si>
  <si>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</si>
  <si>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</si>
  <si>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</si>
  <si>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</si>
  <si>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</si>
  <si>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</si>
  <si>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</si>
  <si>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</si>
  <si>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</si>
  <si>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</si>
  <si>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</si>
  <si>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</si>
  <si>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</si>
  <si>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</si>
  <si>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</si>
  <si>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</si>
  <si>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</si>
  <si>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</si>
  <si>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</si>
  <si>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</si>
  <si>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</si>
  <si>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</si>
  <si>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</si>
  <si>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</si>
  <si>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</si>
  <si>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</si>
  <si>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</si>
  <si>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</si>
  <si>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</si>
  <si>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</si>
  <si>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</si>
  <si>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</si>
  <si>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</si>
  <si>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</si>
  <si>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</si>
  <si>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</si>
  <si>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</si>
  <si>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</si>
  <si>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</si>
  <si>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</si>
  <si>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</si>
  <si>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</si>
  <si>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</si>
  <si>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</si>
  <si>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</si>
  <si>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</si>
  <si>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</si>
  <si>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</si>
  <si>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</si>
  <si>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</si>
  <si>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</si>
  <si>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</si>
  <si>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</si>
  <si>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</si>
  <si>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</si>
  <si>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</si>
  <si>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</si>
  <si>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</si>
  <si>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</si>
  <si>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</si>
  <si>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</si>
  <si>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</si>
  <si>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</si>
  <si>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</si>
  <si>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</si>
  <si>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</si>
  <si>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</si>
  <si>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</si>
  <si>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</si>
  <si>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</si>
  <si>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</si>
  <si>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</si>
  <si>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</si>
  <si>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</si>
  <si>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</si>
  <si>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</si>
  <si>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</si>
  <si>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</si>
  <si>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</si>
  <si>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</si>
  <si>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</si>
  <si>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</si>
  <si>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</si>
  <si>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</si>
  <si>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</si>
  <si>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</si>
  <si>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</si>
  <si>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</si>
  <si>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</si>
  <si>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</si>
  <si>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</si>
  <si>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</si>
  <si>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</si>
  <si>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</si>
  <si>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</si>
  <si>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</si>
  <si>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</si>
  <si>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</si>
  <si>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</si>
  <si>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</si>
  <si>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</si>
  <si>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</si>
  <si>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</si>
  <si>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</si>
  <si>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</si>
  <si>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</si>
  <si>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</si>
  <si>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</si>
  <si>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</si>
  <si>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</si>
  <si>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</si>
  <si>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</si>
  <si>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</si>
  <si>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</si>
  <si>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</si>
  <si>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</si>
  <si>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</si>
  <si>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</si>
  <si>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</si>
  <si>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</si>
  <si>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</si>
  <si>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</si>
  <si>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</si>
  <si>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</si>
  <si>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</si>
  <si>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</si>
  <si>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</si>
  <si>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</si>
  <si>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</si>
  <si>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</si>
  <si>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</si>
  <si>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</si>
  <si>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</si>
  <si>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</si>
  <si>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</si>
  <si>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</si>
  <si>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</si>
  <si>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</si>
  <si>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</si>
  <si>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</si>
  <si>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</si>
  <si>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</si>
  <si>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</si>
  <si>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</si>
  <si>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</si>
  <si>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</si>
  <si>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</si>
  <si>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</si>
  <si>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</si>
  <si>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</si>
  <si>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</si>
  <si>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</si>
  <si>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</si>
  <si>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</si>
  <si>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</si>
  <si>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</si>
  <si>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</si>
  <si>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</si>
  <si>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</si>
  <si>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</si>
  <si>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</si>
  <si>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</si>
  <si>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</si>
  <si>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</si>
  <si>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</si>
  <si>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</si>
  <si>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</si>
  <si>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</si>
  <si>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</si>
  <si>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</si>
  <si>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</si>
  <si>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</si>
  <si>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</si>
  <si>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</si>
  <si>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</si>
  <si>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</si>
  <si>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</si>
  <si>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</si>
  <si>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</si>
  <si>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</si>
  <si>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</si>
  <si>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</si>
  <si>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</si>
  <si>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</si>
  <si>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</si>
  <si>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</si>
  <si>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</si>
  <si>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</si>
  <si>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</si>
  <si>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</si>
  <si>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</si>
  <si>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</si>
  <si>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</si>
  <si>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</si>
  <si>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</si>
  <si>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</si>
  <si>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</si>
  <si>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</si>
  <si>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</si>
  <si>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</si>
  <si>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</si>
  <si>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</si>
  <si>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</si>
  <si>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</si>
  <si>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</si>
  <si>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</si>
  <si>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</si>
  <si>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</si>
  <si>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</si>
  <si>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</si>
  <si>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</si>
  <si>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</si>
  <si>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</si>
  <si>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</si>
  <si>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</si>
  <si>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</si>
  <si>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</si>
  <si>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</si>
  <si>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</si>
  <si>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</si>
  <si>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</si>
  <si>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</si>
  <si>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</si>
  <si>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</si>
  <si>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</si>
  <si>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</si>
  <si>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</si>
  <si>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</si>
  <si>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</si>
  <si>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</si>
  <si>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</si>
  <si>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</si>
  <si>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</si>
  <si>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</si>
  <si>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</si>
  <si>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</si>
  <si>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</si>
  <si>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</si>
  <si>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</si>
  <si>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</si>
  <si>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</si>
  <si>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</si>
  <si>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</si>
  <si>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</si>
  <si>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</si>
  <si>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</si>
  <si>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</si>
  <si>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</si>
  <si>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</si>
  <si>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</si>
  <si>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</si>
  <si>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</si>
  <si>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</si>
  <si>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</si>
  <si>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</si>
  <si>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</si>
  <si>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</si>
  <si>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</si>
  <si>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</si>
  <si>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</si>
  <si>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</si>
  <si>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</si>
  <si>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</si>
  <si>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</si>
  <si>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</si>
  <si>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</si>
  <si>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</si>
  <si>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</si>
  <si>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</si>
  <si>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</si>
  <si>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</si>
  <si>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</si>
  <si>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</si>
  <si>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</si>
  <si>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</si>
  <si>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</si>
  <si>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</si>
  <si>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</si>
  <si>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</si>
  <si>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</si>
  <si>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</si>
  <si>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</si>
  <si>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</si>
  <si>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</si>
  <si>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</si>
  <si>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</si>
  <si>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</si>
  <si>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</si>
  <si>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</si>
  <si>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</si>
  <si>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</si>
  <si>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</si>
  <si>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</si>
  <si>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</si>
  <si>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</si>
  <si>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</si>
  <si>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</si>
  <si>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</si>
  <si>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</si>
  <si>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</si>
  <si>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</si>
  <si>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</si>
  <si>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</si>
  <si>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</si>
  <si>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</si>
  <si>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</si>
  <si>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</si>
  <si>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</si>
  <si>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</si>
  <si>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</si>
  <si>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</si>
  <si>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</si>
  <si>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</si>
  <si>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</si>
  <si>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</si>
  <si>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</si>
  <si>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</si>
  <si>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</si>
  <si>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</si>
  <si>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</si>
  <si>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</si>
  <si>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</si>
  <si>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</si>
  <si>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</si>
  <si>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</si>
  <si>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</si>
  <si>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</si>
  <si>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</si>
  <si>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</si>
  <si>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</si>
  <si>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</si>
  <si>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</si>
  <si>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</si>
  <si>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</si>
  <si>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</si>
  <si>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</si>
  <si>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</si>
  <si>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</si>
  <si>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</si>
  <si>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</si>
  <si>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</si>
  <si>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</si>
  <si>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</si>
  <si>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</si>
  <si>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</si>
  <si>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</si>
  <si>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</si>
  <si>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</si>
  <si>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</si>
  <si>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</si>
  <si>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</si>
  <si>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</si>
  <si>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</si>
  <si>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</si>
  <si>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</si>
  <si>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</si>
  <si>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</si>
  <si>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</si>
  <si>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</si>
  <si>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</si>
  <si>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</si>
  <si>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</si>
  <si>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</si>
  <si>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</si>
  <si>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</si>
  <si>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</si>
  <si>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</si>
  <si>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</si>
  <si>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</si>
  <si>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</si>
  <si>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</si>
  <si>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</si>
  <si>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</si>
  <si>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</si>
  <si>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</si>
  <si>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</si>
  <si>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</si>
  <si>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</si>
  <si>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</si>
  <si>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</si>
  <si>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</si>
  <si>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</si>
  <si>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</si>
  <si>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</si>
  <si>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</si>
  <si>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</si>
  <si>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</si>
  <si>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</si>
  <si>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</si>
  <si>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</si>
  <si>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</si>
  <si>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</si>
  <si>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</si>
  <si>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</si>
  <si>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</si>
  <si>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</si>
  <si>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</si>
  <si>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</si>
  <si>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</si>
  <si>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</si>
  <si>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</si>
  <si>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</si>
  <si>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</si>
  <si>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</si>
  <si>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</si>
  <si>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</si>
  <si>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</si>
  <si>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</si>
  <si>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</si>
  <si>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</si>
  <si>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</si>
  <si>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</si>
  <si>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</si>
  <si>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</si>
  <si>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</si>
  <si>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</si>
  <si>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</si>
  <si>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</si>
  <si>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</si>
  <si>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</si>
  <si>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</si>
  <si>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</si>
  <si>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</si>
  <si>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</si>
  <si>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</si>
  <si>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</si>
  <si>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</si>
  <si>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</si>
  <si>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</si>
  <si>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</si>
  <si>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</si>
  <si>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</si>
  <si>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</si>
  <si>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</si>
  <si>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</si>
  <si>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</si>
  <si>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</si>
  <si>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</si>
  <si>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</si>
  <si>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</si>
  <si>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</si>
  <si>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</si>
  <si>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</si>
  <si>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</si>
  <si>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</si>
  <si>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</si>
  <si>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</si>
  <si>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</si>
  <si>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</si>
  <si>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</si>
  <si>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</si>
  <si>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</si>
  <si>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</si>
  <si>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</si>
  <si>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</si>
  <si>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</si>
  <si>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</si>
  <si>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</si>
  <si>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</si>
  <si>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</si>
  <si>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</si>
  <si>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</si>
  <si>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</si>
  <si>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</si>
  <si>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</si>
  <si>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</si>
  <si>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</si>
  <si>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</si>
  <si>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</si>
  <si>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</si>
  <si>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</si>
  <si>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</si>
  <si>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</si>
  <si>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</si>
  <si>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</si>
  <si>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</si>
  <si>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</si>
  <si>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</si>
  <si>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</si>
  <si>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</si>
  <si>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</si>
  <si>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</si>
  <si>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</si>
  <si>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</si>
  <si>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</si>
  <si>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</si>
  <si>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</si>
  <si>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</si>
  <si>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</si>
  <si>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</si>
  <si>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</si>
  <si>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</si>
  <si>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</si>
  <si>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</si>
  <si>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</si>
  <si>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</si>
  <si>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</si>
  <si>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</si>
  <si>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</si>
  <si>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</si>
  <si>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</si>
  <si>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</si>
  <si>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</si>
  <si>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</si>
  <si>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</si>
  <si>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</si>
  <si>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</si>
  <si>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</si>
  <si>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</si>
  <si>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</si>
  <si>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</si>
  <si>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</si>
  <si>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</si>
  <si>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</si>
  <si>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</si>
  <si>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</si>
  <si>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</si>
  <si>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</si>
  <si>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</si>
  <si>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</si>
  <si>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</si>
  <si>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</si>
  <si>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</si>
  <si>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</si>
  <si>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</si>
  <si>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</si>
  <si>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</si>
  <si>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</si>
  <si>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</si>
  <si>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</si>
  <si>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</si>
  <si>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</si>
  <si>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</si>
  <si>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</si>
  <si>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</si>
  <si>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</si>
  <si>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</si>
  <si>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</si>
  <si>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</si>
  <si>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</si>
  <si>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</si>
  <si>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</si>
  <si>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</si>
  <si>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</si>
  <si>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</si>
  <si>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</si>
  <si>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</si>
  <si>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</si>
  <si>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</si>
  <si>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</si>
  <si>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</si>
  <si>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</si>
  <si>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</si>
  <si>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</si>
  <si>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</si>
  <si>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</si>
  <si>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</si>
  <si>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</si>
  <si>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</si>
  <si>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</si>
  <si>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</si>
  <si>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</si>
  <si>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</si>
  <si>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</si>
  <si>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</si>
  <si>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</si>
  <si>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</si>
  <si>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</si>
  <si>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</si>
  <si>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</si>
  <si>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</si>
  <si>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</si>
  <si>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</si>
  <si>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</si>
  <si>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</si>
  <si>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</si>
  <si>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</si>
  <si>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</si>
  <si>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</si>
  <si>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</si>
  <si>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</si>
  <si>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</si>
  <si>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</si>
  <si>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</si>
  <si>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</si>
  <si>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</si>
  <si>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</si>
  <si>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</si>
  <si>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</si>
  <si>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</si>
  <si>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</si>
  <si>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</si>
  <si>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</si>
  <si>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</si>
  <si>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</si>
  <si>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</si>
  <si>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</si>
  <si>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</si>
  <si>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</si>
  <si>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</si>
  <si>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</si>
  <si>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</si>
  <si>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</si>
  <si>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</si>
  <si>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</si>
  <si>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</si>
  <si>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</si>
  <si>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</si>
  <si>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</si>
  <si>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</si>
  <si>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</si>
  <si>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</si>
  <si>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</si>
  <si>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</si>
  <si>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</si>
  <si>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</si>
  <si>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</si>
  <si>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</si>
  <si>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</si>
  <si>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</si>
  <si>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</si>
  <si>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</si>
  <si>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</si>
  <si>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</si>
  <si>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</si>
  <si>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</si>
  <si>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</si>
  <si>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</si>
  <si>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</si>
  <si>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</si>
  <si>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</si>
  <si>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</si>
  <si>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</si>
  <si>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</si>
  <si>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</si>
  <si>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</si>
  <si>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</si>
  <si>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</si>
  <si>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</si>
  <si>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</si>
  <si>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</si>
  <si>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</si>
  <si>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</si>
  <si>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</si>
  <si>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</si>
  <si>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</si>
  <si>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</si>
  <si>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</si>
  <si>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</si>
  <si>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</si>
  <si>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</si>
  <si>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</si>
  <si>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</si>
  <si>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</si>
  <si>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</si>
  <si>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</si>
  <si>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</si>
  <si>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</si>
  <si>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</si>
  <si>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</si>
  <si>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</si>
  <si>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</si>
  <si>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</si>
  <si>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</si>
  <si>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</si>
  <si>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</si>
  <si>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</si>
  <si>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</si>
  <si>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</si>
  <si>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</si>
  <si>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</si>
  <si>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</si>
  <si>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</si>
  <si>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</si>
  <si>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</si>
  <si>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</si>
  <si>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</si>
  <si>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</si>
  <si>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</si>
  <si>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</si>
  <si>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</si>
  <si>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</si>
  <si>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</si>
  <si>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</si>
  <si>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</si>
  <si>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</si>
  <si>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</si>
  <si>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</si>
  <si>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</si>
  <si>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</si>
  <si>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</si>
  <si>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</si>
  <si>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</si>
  <si>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</si>
  <si>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</si>
  <si>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</si>
  <si>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</si>
  <si>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</si>
  <si>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</si>
  <si>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</si>
  <si>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</si>
  <si>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</si>
  <si>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</si>
  <si>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</si>
  <si>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</si>
  <si>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</si>
  <si>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</si>
  <si>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</si>
  <si>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</si>
  <si>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</si>
  <si>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</si>
  <si>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</si>
  <si>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</si>
  <si>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</si>
  <si>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</si>
  <si>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</si>
  <si>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</si>
  <si>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</si>
  <si>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</si>
  <si>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</si>
  <si>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</si>
  <si>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</si>
  <si>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</si>
  <si>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</si>
  <si>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</si>
  <si>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</si>
  <si>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</si>
  <si>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</si>
  <si>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</si>
  <si>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</si>
  <si>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</si>
  <si>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</si>
  <si>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</si>
  <si>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</si>
  <si>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</si>
  <si>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</si>
  <si>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</si>
  <si>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</si>
  <si>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</si>
  <si>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</si>
  <si>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</si>
  <si>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</si>
  <si>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</si>
  <si>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</si>
  <si>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</si>
  <si>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</si>
  <si>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</si>
  <si>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</si>
  <si>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</si>
  <si>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</si>
  <si>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</si>
  <si>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</si>
  <si>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</si>
  <si>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</si>
  <si>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</si>
  <si>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</si>
  <si>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</si>
  <si>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</si>
  <si>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</si>
  <si>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</si>
  <si>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</si>
  <si>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</si>
  <si>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</si>
  <si>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</si>
  <si>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</si>
  <si>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</si>
  <si>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</si>
  <si>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</si>
  <si>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</si>
  <si>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</si>
  <si>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</si>
  <si>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</si>
  <si>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</si>
  <si>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</si>
  <si>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</si>
  <si>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</si>
  <si>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</si>
  <si>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</si>
  <si>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</si>
  <si>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</si>
  <si>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</si>
  <si>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</si>
  <si>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</si>
  <si>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</si>
  <si>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</si>
  <si>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</si>
  <si>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</si>
  <si>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</si>
  <si>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</si>
  <si>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</si>
  <si>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</si>
  <si>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</si>
  <si>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</si>
  <si>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</si>
  <si>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</si>
  <si>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</si>
  <si>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</si>
  <si>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</si>
  <si>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</si>
  <si>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</si>
  <si>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</si>
  <si>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</si>
  <si>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</si>
  <si>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</si>
  <si>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</si>
  <si>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</si>
  <si>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</si>
  <si>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</si>
  <si>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</si>
  <si>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</si>
  <si>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</si>
  <si>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</si>
  <si>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</si>
  <si>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</si>
  <si>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</si>
  <si>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</si>
  <si>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</si>
  <si>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</si>
  <si>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</si>
  <si>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</si>
  <si>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</si>
  <si>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</si>
  <si>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</si>
  <si>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</si>
  <si>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</si>
  <si>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</si>
  <si>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</si>
  <si>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</si>
  <si>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</si>
  <si>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</si>
  <si>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</si>
  <si>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</si>
  <si>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</si>
  <si>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</si>
  <si>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</si>
  <si>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</si>
  <si>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</si>
  <si>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</si>
  <si>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</si>
  <si>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</si>
  <si>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</si>
  <si>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</si>
  <si>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</si>
  <si>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</si>
  <si>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</si>
  <si>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</si>
  <si>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</si>
  <si>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</si>
  <si>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</si>
  <si>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</si>
  <si>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</si>
  <si>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</si>
  <si>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</si>
  <si>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</si>
  <si>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</si>
  <si>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</si>
  <si>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</si>
  <si>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</si>
  <si>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</si>
  <si>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</si>
  <si>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</si>
  <si>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</si>
  <si>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</si>
  <si>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</si>
  <si>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</si>
  <si>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</si>
  <si>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</si>
  <si>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</si>
  <si>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</si>
  <si>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</si>
  <si>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</si>
  <si>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</si>
  <si>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</si>
  <si>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</si>
  <si>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</si>
  <si>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</si>
  <si>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</si>
  <si>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</si>
  <si>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</si>
  <si>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</si>
  <si>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</si>
  <si>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</si>
  <si>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</si>
  <si>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</si>
  <si>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</si>
  <si>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</si>
  <si>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</si>
  <si>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</si>
  <si>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</si>
  <si>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</si>
  <si>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</si>
  <si>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</si>
  <si>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</si>
  <si>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</si>
  <si>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</si>
  <si>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</si>
  <si>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</si>
  <si>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</si>
  <si>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</si>
  <si>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</si>
  <si>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</si>
  <si>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</si>
  <si>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</si>
  <si>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</si>
  <si>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</si>
  <si>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</si>
  <si>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</si>
  <si>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</si>
  <si>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</si>
  <si>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</si>
  <si>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</si>
  <si>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</si>
  <si>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</si>
  <si>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</si>
  <si>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</si>
  <si>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</si>
  <si>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</si>
  <si>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</si>
  <si>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</si>
  <si>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</si>
  <si>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</si>
  <si>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</si>
  <si>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</si>
  <si>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</si>
  <si>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</si>
  <si>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</si>
  <si>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</si>
  <si>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</si>
  <si>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</si>
  <si>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</si>
  <si>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</si>
  <si>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</si>
  <si>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</si>
  <si>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</si>
  <si>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</si>
  <si>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</si>
  <si>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</si>
  <si>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</si>
  <si>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</si>
  <si>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</si>
  <si>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</si>
  <si>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</si>
  <si>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</si>
  <si>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</si>
  <si>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</si>
  <si>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</si>
  <si>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</si>
  <si>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</si>
  <si>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</si>
  <si>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</si>
  <si>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</si>
  <si>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</si>
  <si>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</si>
  <si>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</si>
  <si>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</si>
  <si>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</si>
  <si>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</si>
  <si>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</si>
  <si>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</si>
  <si>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</si>
  <si>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</si>
  <si>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</si>
  <si>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</si>
  <si>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</si>
  <si>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</si>
  <si>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</si>
  <si>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</si>
  <si>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</si>
  <si>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</si>
  <si>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</si>
  <si>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</si>
  <si>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</si>
  <si>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</si>
  <si>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</si>
  <si>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</si>
  <si>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</si>
  <si>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</si>
  <si>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</si>
  <si>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</si>
  <si>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</si>
  <si>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</si>
  <si>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</si>
  <si>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</si>
  <si>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</si>
  <si>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</si>
  <si>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</si>
  <si>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</si>
  <si>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</si>
  <si>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</si>
  <si>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</si>
  <si>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</si>
  <si>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</si>
  <si>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</si>
  <si>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</si>
  <si>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</si>
  <si>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</si>
  <si>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</si>
  <si>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</si>
  <si>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</si>
  <si>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</si>
  <si>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</si>
  <si>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</si>
  <si>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</si>
  <si>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</si>
  <si>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</si>
  <si>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</si>
  <si>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</si>
  <si>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</si>
  <si>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</si>
  <si>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</si>
  <si>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</si>
  <si>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</si>
  <si>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</si>
  <si>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</si>
  <si>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</si>
  <si>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</si>
  <si>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</si>
  <si>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</si>
  <si>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</si>
  <si>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</si>
  <si>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</si>
  <si>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</si>
  <si>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</si>
  <si>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</si>
  <si>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</si>
  <si>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</si>
  <si>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</si>
  <si>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</si>
  <si>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</si>
  <si>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</si>
  <si>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</si>
  <si>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</si>
  <si>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</si>
  <si>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</si>
  <si>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</si>
  <si>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</si>
  <si>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</si>
  <si>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</si>
  <si>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</si>
  <si>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</si>
  <si>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</si>
  <si>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</si>
  <si>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</si>
  <si>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</si>
  <si>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</si>
  <si>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</si>
  <si>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</si>
  <si>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</si>
  <si>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</si>
  <si>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</si>
  <si>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</si>
  <si>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</si>
  <si>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</si>
  <si>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</si>
  <si>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</si>
  <si>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</si>
  <si>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</si>
  <si>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</si>
  <si>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</si>
  <si>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</si>
  <si>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</si>
  <si>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</si>
  <si>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</si>
  <si>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</si>
  <si>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</si>
  <si>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</si>
  <si>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</si>
  <si>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</si>
  <si>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</si>
  <si>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</si>
  <si>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</si>
  <si>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</si>
  <si>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</si>
  <si>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</si>
  <si>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</si>
  <si>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</si>
  <si>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</si>
  <si>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</si>
  <si>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</si>
  <si>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</si>
  <si>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</si>
  <si>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</si>
  <si>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</si>
  <si>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</si>
  <si>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</si>
  <si>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</si>
  <si>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</si>
  <si>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</si>
  <si>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</si>
  <si>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</si>
  <si>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</si>
  <si>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</si>
  <si>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</si>
  <si>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</si>
  <si>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</si>
  <si>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</si>
  <si>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</si>
  <si>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</si>
  <si>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</si>
  <si>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</si>
  <si>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</si>
  <si>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</si>
  <si>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</si>
  <si>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</si>
  <si>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</si>
  <si>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</si>
  <si>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</si>
  <si>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</si>
  <si>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</si>
  <si>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</si>
  <si>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</si>
  <si>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</si>
  <si>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</si>
  <si>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</si>
  <si>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</si>
  <si>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</si>
  <si>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</si>
  <si>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</si>
  <si>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</si>
  <si>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</si>
  <si>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</si>
  <si>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</si>
  <si>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</si>
  <si>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</si>
  <si>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</si>
  <si>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</si>
  <si>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</si>
  <si>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</si>
  <si>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</si>
  <si>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</si>
  <si>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</si>
  <si>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</si>
  <si>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</si>
  <si>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</si>
  <si>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</si>
  <si>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</si>
  <si>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</si>
  <si>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</si>
  <si>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</si>
  <si>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</si>
  <si>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</si>
  <si>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</si>
  <si>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</si>
  <si>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</si>
  <si>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</si>
  <si>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</si>
  <si>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</si>
  <si>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</si>
  <si>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</si>
  <si>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</si>
  <si>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</si>
  <si>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</si>
  <si>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</si>
  <si>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</si>
  <si>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</si>
  <si>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</si>
  <si>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</si>
  <si>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</si>
  <si>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</si>
  <si>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</si>
  <si>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</si>
  <si>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</si>
  <si>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</si>
  <si>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</si>
  <si>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</si>
  <si>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</si>
  <si>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</si>
  <si>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</si>
  <si>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</si>
  <si>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</si>
  <si>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</si>
  <si>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</si>
  <si>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</si>
  <si>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</si>
  <si>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</si>
  <si>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</si>
  <si>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</si>
  <si>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</si>
  <si>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</si>
  <si>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</si>
  <si>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</si>
  <si>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</si>
  <si>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</si>
  <si>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</si>
  <si>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</si>
  <si>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</si>
  <si>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</si>
  <si>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</si>
  <si>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</si>
  <si>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</si>
  <si>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</si>
  <si>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</si>
  <si>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</si>
  <si>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</si>
  <si>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</si>
  <si>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</si>
  <si>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</si>
  <si>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</si>
  <si>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</si>
  <si>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</si>
  <si>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</si>
  <si>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</si>
  <si>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</si>
  <si>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</si>
  <si>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</si>
  <si>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</si>
  <si>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</si>
  <si>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</si>
  <si>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</si>
  <si>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</si>
  <si>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</si>
  <si>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</si>
  <si>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</si>
  <si>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</si>
  <si>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</si>
  <si>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</si>
  <si>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</si>
  <si>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</si>
  <si>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</si>
  <si>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</si>
  <si>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</si>
  <si>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</si>
  <si>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</si>
  <si>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</si>
  <si>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</si>
  <si>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</si>
  <si>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</si>
  <si>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</si>
  <si>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</si>
  <si>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</si>
  <si>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</si>
  <si>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</si>
  <si>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</si>
  <si>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</si>
  <si>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</si>
  <si>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</si>
  <si>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</si>
  <si>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</si>
  <si>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</si>
  <si>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</si>
  <si>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</si>
  <si>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</si>
  <si>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</si>
  <si>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</si>
  <si>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</si>
  <si>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</si>
  <si>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</si>
  <si>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</si>
  <si>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</si>
  <si>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</si>
  <si>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</si>
  <si>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</si>
  <si>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</si>
  <si>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</si>
  <si>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</si>
  <si>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</si>
  <si>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</si>
  <si>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</si>
  <si>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</si>
  <si>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</si>
  <si>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</si>
  <si>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</si>
  <si>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</si>
  <si>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</si>
  <si>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</si>
  <si>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</si>
  <si>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</si>
  <si>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</si>
  <si>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</si>
  <si>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</si>
  <si>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</si>
  <si>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</si>
  <si>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</si>
  <si>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</si>
  <si>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</si>
  <si>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</si>
  <si>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</si>
  <si>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</si>
  <si>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</si>
  <si>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</si>
  <si>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</si>
  <si>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</si>
  <si>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</si>
  <si>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</si>
  <si>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</si>
  <si>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</si>
  <si>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</si>
  <si>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</si>
  <si>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</si>
  <si>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</si>
  <si>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</si>
  <si>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</si>
  <si>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</si>
  <si>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</si>
  <si>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</si>
  <si>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</si>
  <si>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</si>
  <si>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</si>
  <si>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</si>
  <si>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</si>
  <si>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</si>
  <si>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</si>
  <si>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</si>
  <si>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</si>
  <si>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</si>
  <si>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</si>
  <si>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</si>
  <si>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</si>
  <si>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</si>
  <si>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</si>
  <si>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</si>
  <si>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</si>
  <si>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</si>
  <si>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</si>
  <si>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</si>
  <si>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</si>
  <si>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</si>
  <si>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</si>
  <si>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</si>
  <si>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</si>
  <si>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</si>
  <si>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</si>
  <si>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</si>
  <si>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</si>
  <si>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</si>
  <si>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</si>
  <si>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</si>
  <si>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</si>
  <si>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</si>
  <si>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</si>
  <si>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</si>
  <si>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</si>
  <si>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</si>
  <si>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</si>
  <si>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</si>
  <si>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</si>
  <si>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</si>
  <si>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</si>
  <si>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</si>
  <si>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</si>
  <si>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</si>
  <si>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</si>
  <si>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</si>
  <si>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</si>
  <si>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</si>
  <si>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</si>
  <si>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</si>
  <si>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</si>
  <si>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</si>
  <si>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</si>
  <si>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</si>
  <si>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</si>
  <si>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</si>
  <si>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</si>
  <si>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</si>
  <si>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</si>
  <si>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</si>
  <si>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</si>
  <si>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</si>
  <si>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</si>
  <si>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</si>
  <si>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</si>
  <si>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</si>
  <si>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</si>
  <si>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</si>
  <si>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</si>
  <si>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</si>
  <si>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</si>
  <si>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</si>
  <si>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</si>
  <si>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</si>
  <si>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</si>
  <si>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</si>
  <si>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</si>
  <si>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</si>
  <si>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</si>
  <si>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</si>
  <si>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</si>
  <si>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</si>
  <si>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</si>
  <si>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</si>
  <si>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</si>
  <si>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</si>
  <si>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</si>
  <si>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</si>
  <si>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</si>
  <si>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</si>
  <si>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</si>
  <si>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</si>
  <si>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</si>
  <si>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</si>
  <si>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</si>
  <si>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</si>
  <si>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</si>
  <si>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</si>
  <si>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</si>
  <si>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</si>
  <si>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</si>
  <si>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</si>
  <si>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</si>
  <si>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</si>
  <si>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</si>
  <si>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</si>
  <si>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</si>
  <si>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</si>
  <si>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</si>
  <si>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</si>
  <si>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</si>
  <si>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</si>
  <si>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</si>
  <si>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</si>
  <si>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</si>
  <si>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</si>
  <si>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</si>
  <si>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</si>
  <si>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</si>
  <si>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</si>
  <si>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</si>
  <si>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</si>
  <si>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</si>
  <si>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</si>
  <si>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</si>
  <si>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</si>
  <si>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</si>
  <si>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</si>
  <si>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</si>
  <si>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</si>
  <si>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</si>
  <si>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</si>
  <si>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</si>
  <si>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</si>
  <si>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</si>
  <si>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</si>
  <si>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</si>
  <si>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</si>
  <si>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</si>
  <si>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</si>
  <si>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</si>
  <si>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</si>
  <si>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</si>
  <si>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</si>
  <si>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</si>
  <si>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</si>
  <si>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</si>
  <si>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</si>
  <si>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</si>
  <si>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</si>
  <si>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</si>
  <si>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</si>
  <si>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</si>
  <si>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</si>
  <si>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</si>
  <si>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</si>
  <si>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</si>
  <si>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</si>
  <si>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</si>
  <si>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</si>
  <si>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</si>
  <si>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</si>
  <si>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</si>
  <si>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</si>
  <si>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</si>
  <si>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</si>
  <si>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</si>
  <si>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</si>
  <si>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</si>
  <si>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</si>
  <si>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</si>
  <si>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</si>
  <si>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</si>
  <si>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</si>
  <si>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</si>
  <si>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</si>
  <si>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</si>
  <si>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</si>
  <si>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</si>
  <si>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</si>
  <si>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</si>
  <si>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</si>
  <si>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</si>
  <si>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</si>
  <si>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</si>
  <si>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</si>
  <si>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</si>
  <si>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</si>
  <si>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</si>
  <si>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</si>
  <si>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</si>
  <si>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</si>
  <si>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</si>
  <si>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</si>
  <si>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</si>
  <si>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</si>
  <si>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</si>
  <si>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</si>
  <si>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</si>
  <si>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</si>
  <si>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</si>
  <si>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</si>
  <si>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</si>
  <si>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</si>
  <si>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</si>
  <si>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</si>
  <si>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</si>
  <si>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</si>
  <si>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</si>
  <si>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</si>
  <si>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</si>
  <si>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</si>
  <si>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</si>
  <si>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</si>
  <si>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</si>
  <si>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</si>
  <si>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</si>
  <si>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</si>
  <si>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</si>
  <si>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</si>
  <si>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</si>
  <si>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</si>
  <si>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</si>
  <si>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</si>
  <si>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</si>
  <si>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</si>
  <si>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</si>
  <si>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</si>
  <si>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</si>
  <si>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</si>
  <si>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</si>
  <si>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</si>
  <si>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</si>
  <si>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</si>
  <si>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</si>
  <si>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</si>
  <si>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</si>
  <si>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</si>
  <si>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</si>
  <si>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</si>
  <si>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</si>
  <si>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</si>
  <si>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</si>
  <si>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</si>
  <si>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</si>
  <si>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</si>
  <si>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</si>
  <si>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</si>
  <si>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</si>
  <si>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</si>
  <si>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</si>
  <si>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</si>
  <si>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</si>
  <si>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</si>
  <si>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</si>
  <si>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</si>
  <si>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</si>
  <si>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</si>
  <si>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</si>
  <si>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</si>
  <si>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</si>
  <si>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</si>
  <si>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</si>
  <si>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</si>
  <si>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</si>
  <si>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</si>
  <si>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</si>
  <si>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</si>
  <si>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</si>
  <si>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</si>
  <si>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</si>
  <si>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</si>
  <si>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</si>
  <si>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</si>
  <si>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</si>
  <si>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</si>
  <si>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</si>
  <si>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</si>
  <si>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</si>
  <si>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</si>
  <si>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</si>
  <si>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</si>
  <si>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</si>
  <si>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</si>
  <si>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</si>
  <si>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</si>
  <si>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</si>
  <si>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</si>
  <si>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</si>
  <si>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</si>
  <si>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</si>
  <si>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</si>
  <si>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</si>
  <si>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</si>
  <si>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</si>
  <si>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</si>
  <si>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</si>
  <si>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</si>
  <si>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</si>
  <si>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</si>
  <si>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</si>
  <si>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</si>
  <si>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</si>
  <si>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</si>
  <si>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</si>
  <si>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</si>
  <si>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</si>
  <si>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</si>
  <si>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</si>
  <si>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</si>
  <si>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</si>
  <si>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</si>
  <si>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</si>
  <si>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</si>
  <si>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</si>
  <si>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</si>
  <si>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</si>
  <si>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</si>
  <si>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</si>
  <si>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</si>
  <si>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</si>
  <si>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</si>
  <si>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</si>
  <si>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</si>
  <si>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</si>
  <si>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</si>
  <si>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</si>
  <si>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</si>
  <si>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</si>
  <si>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</si>
  <si>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</si>
  <si>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</si>
  <si>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</si>
  <si>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</si>
  <si>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</si>
  <si>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</si>
  <si>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</si>
  <si>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</si>
  <si>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</si>
  <si>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</si>
  <si>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</si>
  <si>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</si>
  <si>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</si>
  <si>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</si>
  <si>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</si>
  <si>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</si>
  <si>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</si>
  <si>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</si>
  <si>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</si>
  <si>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</si>
  <si>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</si>
  <si>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</si>
  <si>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</si>
  <si>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</si>
  <si>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</si>
  <si>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</si>
  <si>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</si>
  <si>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</si>
  <si>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</si>
  <si>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</si>
  <si>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</si>
  <si>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</si>
  <si>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</si>
  <si>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</si>
  <si>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</si>
  <si>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</si>
  <si>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</si>
  <si>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</si>
  <si>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</si>
  <si>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</si>
  <si>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</si>
  <si>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</si>
  <si>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</si>
  <si>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</si>
  <si>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</si>
  <si>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</si>
  <si>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</si>
  <si>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</si>
  <si>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</si>
  <si>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</si>
  <si>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</si>
  <si>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</si>
  <si>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</si>
  <si>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</si>
  <si>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</si>
  <si>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</si>
  <si>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</si>
  <si>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</si>
  <si>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</si>
  <si>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</si>
  <si>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</si>
  <si>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</si>
  <si>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</si>
  <si>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</si>
  <si>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</si>
  <si>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</si>
  <si>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</si>
  <si>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</si>
  <si>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</si>
  <si>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</si>
  <si>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</si>
  <si>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</si>
  <si>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</si>
  <si>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</si>
  <si>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</si>
  <si>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</si>
  <si>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</si>
  <si>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</si>
  <si>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</si>
  <si>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</si>
  <si>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</si>
  <si>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</si>
  <si>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</si>
  <si>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</si>
  <si>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</si>
  <si>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</si>
  <si>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</si>
  <si>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</si>
  <si>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</si>
  <si>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</si>
  <si>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</si>
  <si>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</si>
  <si>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</si>
  <si>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</si>
  <si>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</si>
  <si>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</si>
  <si>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</si>
  <si>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</si>
  <si>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</si>
  <si>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</si>
  <si>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</si>
  <si>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</si>
  <si>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</si>
  <si>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</si>
  <si>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</si>
  <si>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</si>
  <si>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</si>
  <si>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</si>
  <si>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</si>
  <si>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</si>
  <si>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</si>
  <si>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</si>
  <si>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</si>
  <si>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</si>
  <si>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</si>
  <si>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</si>
  <si>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</si>
  <si>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</si>
  <si>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</si>
  <si>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</si>
  <si>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</si>
  <si>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</si>
  <si>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</si>
  <si>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</si>
  <si>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</si>
  <si>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</si>
  <si>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</si>
  <si>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</si>
  <si>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</si>
  <si>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</si>
  <si>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</si>
  <si>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</si>
  <si>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</si>
  <si>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</si>
  <si>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</si>
  <si>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</si>
  <si>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</si>
  <si>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</si>
  <si>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</si>
  <si>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</si>
  <si>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</si>
  <si>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</si>
  <si>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</si>
  <si>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</si>
  <si>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</si>
  <si>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</si>
  <si>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</si>
  <si>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</si>
  <si>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</si>
  <si>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</si>
  <si>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</si>
  <si>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</si>
  <si>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</si>
  <si>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</si>
  <si>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</si>
  <si>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</si>
  <si>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</si>
  <si>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</si>
  <si>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</si>
  <si>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</si>
  <si>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</si>
  <si>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</si>
  <si>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</si>
  <si>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</si>
  <si>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</si>
  <si>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</si>
  <si>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</si>
  <si>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</si>
  <si>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</si>
  <si>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</si>
  <si>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</si>
  <si>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</si>
  <si>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</si>
  <si>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</si>
  <si>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</si>
  <si>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</si>
  <si>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</si>
  <si>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</si>
  <si>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</si>
  <si>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</si>
  <si>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</si>
  <si>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</si>
  <si>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</si>
  <si>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</si>
  <si>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</si>
  <si>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</si>
  <si>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</si>
  <si>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</si>
  <si>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</si>
  <si>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</si>
  <si>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</si>
  <si>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</si>
  <si>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</si>
  <si>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</si>
  <si>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</si>
  <si>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</si>
  <si>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</si>
  <si>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</si>
  <si>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</si>
  <si>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</si>
  <si>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</si>
  <si>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</si>
  <si>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</si>
  <si>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</si>
  <si>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</si>
  <si>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</si>
  <si>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</si>
  <si>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</si>
  <si>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</si>
  <si>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</si>
  <si>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</si>
  <si>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</si>
  <si>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</si>
  <si>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</si>
  <si>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</si>
  <si>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</si>
  <si>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</si>
  <si>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</si>
  <si>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</si>
  <si>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</si>
  <si>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</si>
  <si>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</si>
  <si>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</si>
  <si>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</si>
  <si>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</si>
  <si>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</si>
  <si>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</si>
  <si>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</si>
  <si>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</si>
  <si>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</si>
  <si>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</si>
  <si>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</si>
  <si>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</si>
  <si>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</si>
  <si>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</si>
  <si>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</si>
  <si>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</si>
  <si>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</si>
  <si>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</si>
  <si>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</si>
  <si>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</si>
  <si>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</si>
  <si>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</si>
  <si>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</si>
  <si>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</si>
  <si>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</si>
  <si>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</si>
  <si>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</si>
  <si>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</si>
  <si>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</si>
  <si>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</si>
  <si>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</si>
  <si>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</si>
  <si>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</si>
  <si>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</si>
  <si>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</si>
  <si>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</si>
  <si>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</si>
  <si>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</si>
  <si>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</si>
  <si>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</si>
  <si>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</si>
  <si>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</si>
  <si>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</si>
  <si>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</si>
  <si>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</si>
  <si>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</si>
  <si>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</si>
  <si>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</si>
  <si>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</si>
  <si>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</si>
  <si>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</si>
  <si>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</si>
  <si>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</si>
  <si>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</si>
  <si>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</si>
  <si>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</si>
  <si>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</si>
  <si>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</si>
  <si>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</si>
  <si>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</si>
  <si>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</si>
  <si>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</si>
  <si>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</si>
  <si>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</si>
  <si>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</si>
  <si>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</si>
  <si>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</si>
  <si>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</si>
  <si>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</si>
  <si>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</si>
  <si>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</si>
  <si>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</si>
  <si>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</si>
  <si>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</si>
  <si>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</si>
  <si>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</si>
  <si>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</si>
  <si>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</si>
  <si>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</si>
  <si>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</si>
  <si>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</si>
  <si>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</si>
  <si>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</si>
  <si>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</si>
  <si>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</si>
  <si>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</si>
  <si>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</si>
  <si>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</si>
  <si>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</si>
  <si>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</si>
  <si>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</si>
  <si>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</si>
  <si>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</si>
  <si>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</si>
  <si>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</si>
  <si>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</si>
  <si>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</si>
  <si>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</si>
  <si>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</si>
  <si>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</si>
  <si>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</si>
  <si>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</si>
  <si>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</si>
  <si>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</si>
  <si>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</si>
  <si>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</si>
  <si>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</si>
  <si>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</si>
  <si>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</si>
  <si>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</si>
  <si>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</si>
  <si>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</si>
  <si>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</si>
  <si>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</si>
  <si>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</si>
  <si>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</si>
  <si>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</si>
  <si>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</si>
  <si>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</si>
  <si>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</si>
  <si>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</si>
  <si>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</si>
  <si>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</si>
  <si>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</si>
  <si>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</si>
  <si>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</si>
  <si>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</si>
  <si>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</si>
  <si>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</si>
  <si>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</si>
  <si>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</si>
  <si>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</si>
  <si>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</si>
  <si>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</si>
  <si>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</si>
  <si>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</si>
  <si>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</si>
  <si>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</si>
  <si>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</si>
  <si>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</si>
  <si>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</si>
  <si>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</si>
  <si>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</si>
  <si>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</si>
  <si>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</si>
  <si>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</si>
  <si>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</si>
  <si>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</si>
  <si>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</si>
  <si>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</si>
  <si>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</si>
  <si>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</si>
  <si>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</si>
  <si>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</si>
  <si>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</si>
  <si>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</si>
  <si>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</si>
  <si>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</si>
  <si>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</si>
  <si>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</si>
  <si>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</si>
  <si>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</si>
  <si>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</si>
  <si>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</si>
  <si>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</si>
  <si>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</si>
  <si>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</si>
  <si>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</si>
  <si>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</si>
  <si>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</si>
  <si>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</si>
  <si>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</si>
  <si>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</si>
  <si>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</si>
  <si>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</si>
  <si>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</si>
  <si>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</si>
  <si>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</si>
  <si>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</si>
  <si>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</si>
  <si>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</si>
  <si>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</si>
  <si>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</si>
  <si>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</si>
  <si>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</si>
  <si>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</si>
  <si>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</si>
  <si>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</si>
  <si>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</si>
  <si>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</si>
  <si>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</si>
  <si>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</si>
  <si>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</si>
  <si>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</si>
  <si>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</si>
  <si>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</si>
  <si>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</si>
  <si>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</si>
  <si>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</si>
  <si>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</si>
  <si>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</si>
  <si>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</si>
  <si>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</si>
  <si>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</si>
  <si>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</si>
  <si>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</si>
  <si>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</si>
  <si>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</si>
  <si>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</si>
  <si>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</si>
  <si>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</si>
  <si>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</si>
  <si>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</si>
  <si>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</si>
  <si>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</si>
  <si>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</si>
  <si>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</si>
  <si>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</si>
  <si>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</si>
  <si>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</si>
  <si>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</si>
  <si>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</si>
  <si>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</si>
  <si>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</si>
  <si>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</si>
  <si>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</si>
  <si>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</si>
  <si>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</si>
  <si>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</si>
  <si>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</si>
  <si>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</si>
  <si>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</si>
  <si>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</si>
  <si>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</si>
  <si>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</si>
  <si>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</si>
  <si>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</si>
  <si>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</si>
  <si>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</si>
  <si>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</si>
  <si>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</si>
  <si>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</si>
  <si>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</si>
  <si>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</si>
  <si>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</si>
  <si>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</si>
  <si>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</si>
  <si>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</si>
  <si>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</si>
  <si>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</si>
  <si>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</si>
  <si>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</si>
  <si>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</si>
  <si>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</si>
  <si>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</si>
  <si>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</si>
  <si>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</si>
  <si>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</si>
  <si>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</si>
  <si>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</si>
  <si>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</si>
  <si>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</si>
  <si>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</si>
  <si>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</si>
  <si>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</si>
  <si>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</si>
  <si>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</si>
  <si>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</si>
  <si>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</si>
  <si>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</si>
  <si>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</si>
  <si>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</si>
  <si>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</si>
  <si>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</si>
  <si>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</si>
  <si>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</si>
  <si>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</si>
  <si>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</si>
  <si>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</si>
  <si>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</si>
  <si>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</si>
  <si>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</si>
  <si>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</si>
  <si>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</si>
  <si>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</si>
  <si>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</si>
  <si>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</si>
  <si>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</si>
  <si>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</si>
  <si>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</si>
  <si>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</si>
  <si>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</si>
  <si>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</si>
  <si>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</si>
  <si>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</si>
  <si>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</si>
  <si>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</si>
  <si>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</si>
  <si>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</si>
  <si>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</si>
  <si>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</si>
  <si>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</si>
  <si>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</si>
  <si>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</si>
  <si>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</si>
  <si>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</si>
  <si>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</si>
  <si>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</si>
  <si>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</si>
  <si>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</si>
  <si>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</si>
  <si>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</si>
  <si>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</si>
  <si>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</si>
  <si>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</si>
  <si>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</si>
  <si>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</si>
  <si>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</si>
  <si>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</si>
  <si>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</si>
  <si>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</si>
  <si>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</si>
  <si>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</si>
  <si>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</si>
  <si>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</si>
  <si>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</si>
  <si>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</si>
  <si>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</si>
  <si>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</si>
  <si>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</si>
  <si>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</si>
  <si>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</si>
  <si>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</si>
  <si>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</si>
  <si>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</si>
  <si>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</si>
  <si>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</si>
  <si>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</si>
  <si>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</si>
  <si>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</si>
  <si>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</si>
  <si>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</si>
  <si>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</si>
  <si>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</si>
  <si>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</si>
  <si>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</si>
  <si>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</si>
  <si>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</si>
  <si>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</si>
  <si>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</si>
  <si>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</si>
  <si>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</si>
  <si>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</si>
  <si>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</si>
  <si>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</si>
  <si>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</si>
  <si>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</si>
  <si>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</si>
  <si>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</si>
  <si>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</si>
  <si>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</si>
  <si>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</si>
  <si>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</si>
  <si>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</si>
  <si>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</si>
  <si>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</si>
  <si>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</si>
  <si>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</si>
  <si>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</si>
  <si>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</si>
  <si>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</si>
  <si>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</si>
  <si>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</si>
  <si>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</si>
  <si>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</si>
  <si>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</si>
  <si>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</si>
  <si>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</si>
  <si>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</si>
  <si>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</si>
  <si>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</si>
  <si>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</si>
  <si>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</si>
  <si>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</si>
  <si>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</si>
  <si>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</si>
  <si>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</si>
  <si>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</si>
  <si>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</si>
  <si>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</si>
  <si>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</si>
  <si>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</si>
  <si>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</si>
  <si>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</si>
  <si>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</si>
  <si>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</si>
  <si>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</si>
  <si>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</si>
  <si>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</si>
  <si>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</si>
  <si>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</si>
  <si>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</si>
  <si>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</si>
  <si>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</si>
  <si>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</si>
  <si>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</si>
  <si>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</si>
  <si>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</si>
  <si>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</si>
  <si>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</si>
  <si>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</si>
  <si>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</si>
  <si>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</si>
  <si>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</si>
  <si>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</si>
  <si>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</si>
  <si>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</si>
  <si>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</si>
  <si>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</si>
  <si>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</si>
  <si>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</si>
  <si>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</si>
  <si>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</si>
  <si>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</si>
  <si>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</si>
  <si>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</si>
  <si>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</si>
  <si>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</si>
  <si>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</si>
  <si>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</si>
  <si>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</si>
  <si>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</si>
  <si>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</si>
  <si>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</si>
  <si>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</si>
  <si>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</si>
  <si>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</si>
  <si>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</si>
  <si>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</si>
  <si>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</si>
  <si>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</si>
  <si>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</si>
  <si>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</si>
  <si>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</si>
  <si>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</si>
  <si>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</si>
  <si>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</si>
  <si>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</si>
  <si>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</si>
  <si>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</si>
  <si>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</si>
  <si>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</si>
  <si>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</si>
  <si>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</si>
  <si>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</si>
  <si>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</si>
  <si>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</si>
  <si>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</si>
  <si>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</si>
  <si>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</si>
  <si>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</si>
  <si>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</si>
  <si>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</si>
  <si>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</si>
  <si>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</si>
  <si>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</si>
  <si>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</si>
  <si>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</si>
  <si>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</si>
  <si>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</si>
  <si>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</si>
  <si>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</si>
  <si>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</si>
  <si>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</si>
  <si>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</si>
  <si>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</si>
  <si>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</si>
  <si>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</si>
  <si>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</si>
  <si>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</si>
  <si>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</si>
  <si>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</si>
  <si>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</si>
  <si>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</si>
  <si>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</si>
  <si>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</si>
  <si>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</si>
  <si>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</si>
  <si>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</si>
  <si>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</si>
  <si>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</si>
  <si>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</si>
  <si>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</si>
  <si>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</si>
  <si>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</si>
  <si>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</si>
  <si>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</si>
  <si>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</si>
  <si>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</si>
  <si>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</si>
  <si>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</si>
  <si>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</si>
  <si>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</si>
  <si>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</si>
  <si>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</si>
  <si>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</si>
  <si>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</si>
  <si>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</si>
  <si>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</si>
  <si>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</si>
  <si>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</si>
  <si>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</si>
  <si>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</si>
  <si>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</si>
  <si>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</si>
  <si>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</si>
  <si>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</si>
  <si>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</si>
  <si>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</si>
  <si>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</si>
  <si>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</si>
  <si>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</si>
  <si>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</si>
  <si>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</si>
  <si>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</si>
  <si>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</si>
  <si>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</si>
  <si>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</si>
  <si>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</si>
  <si>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</si>
  <si>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</si>
  <si>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</si>
  <si>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</si>
  <si>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</si>
  <si>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</si>
  <si>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</si>
  <si>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</si>
  <si>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</si>
  <si>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</si>
  <si>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</si>
  <si>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</si>
  <si>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</si>
  <si>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</si>
  <si>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</si>
  <si>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</si>
  <si>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</si>
  <si>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</si>
  <si>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</si>
  <si>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</si>
  <si>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</si>
  <si>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</si>
  <si>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</si>
  <si>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</si>
  <si>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</si>
  <si>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</si>
  <si>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</si>
  <si>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</si>
  <si>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</si>
  <si>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</si>
  <si>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</si>
  <si>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</si>
  <si>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</si>
  <si>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</si>
  <si>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</si>
  <si>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</si>
  <si>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</si>
  <si>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</si>
  <si>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</si>
  <si>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</si>
  <si>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</si>
  <si>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</si>
  <si>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</si>
  <si>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</si>
  <si>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</si>
  <si>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</si>
  <si>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</si>
  <si>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</si>
  <si>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</si>
  <si>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</si>
  <si>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</si>
  <si>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</si>
  <si>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</si>
  <si>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</si>
  <si>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</si>
  <si>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</si>
  <si>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</si>
  <si>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</si>
  <si>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</si>
  <si>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</si>
  <si>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</si>
  <si>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</si>
  <si>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</si>
  <si>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</si>
  <si>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</si>
  <si>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</si>
  <si>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</si>
  <si>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</si>
  <si>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</si>
  <si>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</si>
  <si>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</si>
  <si>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</si>
  <si>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</si>
  <si>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</si>
  <si>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</si>
  <si>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</si>
  <si>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</si>
  <si>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</si>
  <si>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</si>
  <si>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</si>
  <si>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</si>
  <si>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</si>
  <si>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</si>
  <si>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</si>
  <si>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</si>
  <si>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</si>
  <si>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</si>
  <si>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</si>
  <si>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</si>
  <si>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</si>
  <si>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</si>
  <si>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</si>
  <si>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</si>
  <si>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</si>
  <si>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</si>
  <si>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</si>
  <si>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</si>
  <si>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</si>
  <si>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</si>
  <si>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</si>
  <si>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</si>
  <si>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</si>
  <si>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</si>
  <si>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</si>
  <si>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</si>
  <si>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</si>
  <si>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</si>
  <si>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</si>
  <si>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</si>
  <si>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</si>
  <si>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</si>
  <si>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</si>
  <si>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</si>
  <si>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</si>
  <si>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</si>
  <si>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</si>
  <si>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</si>
  <si>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</si>
  <si>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</si>
  <si>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</si>
  <si>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</si>
  <si>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</si>
  <si>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</si>
  <si>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</si>
  <si>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</si>
  <si>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</si>
  <si>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</si>
  <si>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</si>
  <si>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</si>
  <si>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</si>
  <si>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</si>
  <si>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</si>
  <si>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</si>
  <si>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</si>
  <si>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</si>
  <si>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</si>
  <si>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</si>
  <si>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</si>
  <si>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</si>
  <si>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</si>
  <si>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</si>
  <si>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</si>
  <si>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</si>
  <si>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</si>
  <si>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</si>
  <si>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</si>
  <si>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</si>
  <si>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</si>
  <si>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</si>
  <si>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</si>
  <si>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</si>
  <si>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</si>
  <si>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</si>
  <si>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</si>
  <si>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</si>
  <si>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</si>
  <si>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</si>
  <si>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</si>
  <si>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</si>
  <si>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</si>
  <si>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</si>
  <si>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</si>
  <si>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</si>
  <si>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</si>
  <si>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</si>
  <si>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</si>
  <si>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</si>
  <si>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</si>
  <si>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</si>
  <si>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</si>
  <si>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</si>
  <si>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</si>
  <si>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</si>
  <si>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</si>
  <si>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</si>
  <si>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</si>
  <si>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</si>
  <si>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</si>
  <si>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</si>
  <si>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</si>
  <si>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</si>
  <si>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</si>
  <si>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</si>
  <si>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</si>
  <si>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</si>
  <si>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</si>
  <si>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</si>
  <si>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</si>
  <si>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</si>
  <si>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</si>
  <si>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</si>
  <si>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</si>
  <si>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</si>
  <si>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</si>
  <si>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</si>
  <si>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</si>
  <si>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</si>
  <si>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</si>
  <si>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</si>
  <si>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</si>
  <si>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</si>
  <si>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</si>
  <si>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</si>
  <si>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</si>
  <si>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</si>
  <si>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</si>
  <si>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</si>
  <si>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</si>
  <si>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</si>
  <si>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</si>
  <si>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</si>
  <si>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</si>
  <si>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</si>
  <si>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</si>
  <si>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</si>
  <si>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</si>
  <si>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</si>
  <si>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</si>
  <si>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</si>
  <si>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</si>
  <si>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</si>
  <si>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</si>
  <si>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</si>
  <si>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</si>
  <si>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</si>
  <si>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</si>
  <si>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</si>
  <si>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</si>
  <si>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</si>
  <si>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</si>
  <si>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</si>
  <si>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</si>
  <si>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</si>
  <si>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</si>
  <si>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</si>
  <si>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</si>
  <si>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</si>
  <si>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</si>
  <si>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</si>
  <si>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</si>
  <si>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</si>
  <si>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</si>
  <si>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</si>
  <si>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</si>
  <si>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</si>
  <si>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</si>
  <si>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</si>
  <si>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</si>
  <si>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</si>
  <si>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</si>
  <si>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</si>
  <si>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</si>
  <si>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</si>
  <si>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</si>
  <si>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</si>
  <si>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</si>
  <si>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</si>
  <si>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</si>
  <si>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</si>
  <si>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</si>
  <si>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</si>
  <si>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</si>
  <si>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</si>
  <si>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</si>
  <si>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</si>
  <si>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</si>
  <si>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</si>
  <si>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</si>
  <si>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</si>
  <si>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</si>
  <si>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</si>
  <si>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</si>
  <si>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</si>
  <si>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</si>
  <si>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</si>
  <si>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</si>
  <si>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</si>
  <si>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</si>
  <si>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</si>
  <si>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</si>
  <si>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</si>
  <si>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</si>
  <si>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</si>
  <si>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</si>
  <si>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</si>
  <si>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</si>
  <si>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</si>
  <si>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</si>
  <si>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</si>
  <si>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</si>
  <si>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</si>
  <si>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</si>
  <si>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</si>
  <si>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</si>
  <si>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</si>
  <si>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</si>
  <si>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</si>
  <si>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</si>
  <si>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</si>
  <si>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</si>
  <si>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</si>
  <si>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</si>
  <si>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</si>
  <si>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</si>
  <si>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</si>
  <si>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</si>
  <si>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</si>
  <si>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</si>
  <si>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</si>
  <si>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</si>
  <si>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</si>
  <si>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</si>
  <si>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</si>
  <si>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</si>
  <si>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</si>
  <si>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</si>
  <si>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</si>
  <si>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</si>
  <si>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</si>
  <si>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</si>
  <si>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</si>
  <si>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</si>
  <si>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</si>
  <si>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</si>
  <si>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</si>
  <si>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</si>
  <si>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</si>
  <si>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</si>
  <si>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</si>
  <si>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</si>
  <si>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</si>
  <si>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</si>
  <si>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</si>
  <si>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</si>
  <si>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</si>
  <si>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</si>
  <si>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</si>
  <si>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</si>
  <si>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</si>
  <si>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</si>
  <si>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</si>
  <si>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</si>
  <si>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</si>
  <si>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</si>
  <si>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</si>
  <si>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</si>
  <si>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</si>
  <si>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</si>
  <si>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</si>
  <si>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</si>
  <si>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</si>
  <si>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</si>
  <si>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</si>
  <si>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</si>
  <si>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</si>
  <si>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</si>
  <si>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</si>
  <si>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</si>
  <si>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</si>
  <si>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</si>
  <si>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</si>
  <si>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</si>
  <si>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</si>
  <si>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</si>
  <si>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</si>
  <si>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</si>
  <si>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</si>
  <si>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</si>
  <si>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</si>
  <si>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</si>
  <si>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</si>
  <si>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</si>
  <si>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</si>
  <si>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</si>
  <si>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</si>
  <si>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</si>
  <si>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</si>
  <si>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</si>
  <si>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</si>
  <si>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</si>
  <si>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</si>
  <si>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</si>
  <si>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</si>
  <si>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</si>
  <si>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</si>
  <si>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</si>
  <si>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</si>
  <si>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</si>
  <si>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</si>
  <si>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</si>
  <si>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</si>
  <si>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</si>
  <si>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</si>
  <si>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</si>
  <si>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</si>
  <si>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</si>
  <si>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</si>
  <si>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</si>
  <si>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</si>
  <si>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</si>
  <si>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</si>
  <si>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</si>
  <si>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</si>
  <si>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</si>
  <si>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</si>
  <si>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</si>
  <si>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</si>
  <si>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</si>
  <si>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</si>
  <si>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</si>
  <si>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</si>
  <si>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</si>
  <si>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</si>
  <si>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</si>
  <si>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</si>
  <si>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</si>
  <si>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</si>
  <si>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</si>
  <si>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</si>
  <si>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</si>
  <si>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</si>
  <si>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</si>
  <si>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</si>
  <si>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</si>
  <si>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</si>
  <si>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</si>
  <si>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</si>
  <si>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</si>
  <si>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</si>
  <si>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</si>
  <si>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</si>
  <si>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</si>
  <si>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</si>
  <si>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</si>
  <si>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</si>
  <si>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</si>
  <si>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</si>
  <si>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</si>
  <si>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</si>
  <si>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</si>
  <si>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</si>
  <si>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</si>
  <si>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</si>
  <si>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</si>
  <si>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</si>
  <si>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</si>
  <si>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</si>
  <si>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</si>
  <si>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</si>
  <si>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</si>
  <si>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</si>
  <si>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</si>
  <si>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</si>
  <si>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</si>
  <si>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</si>
  <si>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</si>
  <si>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</si>
  <si>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</si>
  <si>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</si>
  <si>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</si>
  <si>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</si>
  <si>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</si>
  <si>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</si>
  <si>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</si>
  <si>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</si>
  <si>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</si>
  <si>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</si>
  <si>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</si>
  <si>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</si>
  <si>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</si>
  <si>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</si>
  <si>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</si>
  <si>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</si>
  <si>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</si>
  <si>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</si>
  <si>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</si>
  <si>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</si>
  <si>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</si>
  <si>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</si>
  <si>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</si>
  <si>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</si>
  <si>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</si>
  <si>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</si>
  <si>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</si>
  <si>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</si>
  <si>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</si>
  <si>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</si>
  <si>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</si>
  <si>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</si>
  <si>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</si>
  <si>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</si>
  <si>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</si>
  <si>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</si>
  <si>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</si>
  <si>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</si>
  <si>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</si>
  <si>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</si>
  <si>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</si>
  <si>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</si>
  <si>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</si>
  <si>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</si>
  <si>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</si>
  <si>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</si>
  <si>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</si>
  <si>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</si>
  <si>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</si>
  <si>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</si>
  <si>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</si>
  <si>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</si>
  <si>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</si>
  <si>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</si>
  <si>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</si>
  <si>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</si>
  <si>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</si>
  <si>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</si>
  <si>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</si>
  <si>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</si>
  <si>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</si>
  <si>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</si>
  <si>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</si>
  <si>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</si>
  <si>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</si>
  <si>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</si>
  <si>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</si>
  <si>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</si>
  <si>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</si>
  <si>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</si>
  <si>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</si>
  <si>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</si>
  <si>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</si>
  <si>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</si>
  <si>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</si>
  <si>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</si>
  <si>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</si>
  <si>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</si>
  <si>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</si>
  <si>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</si>
  <si>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</si>
  <si>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</si>
  <si>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</si>
  <si>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</si>
  <si>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</si>
  <si>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</si>
  <si>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</si>
  <si>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</si>
  <si>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</si>
  <si>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</si>
  <si>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</si>
  <si>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</si>
  <si>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</si>
  <si>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</si>
  <si>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</si>
  <si>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</si>
  <si>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</si>
  <si>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</si>
  <si>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</si>
  <si>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</si>
  <si>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</si>
  <si>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</si>
  <si>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</si>
  <si>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</si>
  <si>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</si>
  <si>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</si>
  <si>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</si>
  <si>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</si>
  <si>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</si>
  <si>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</si>
  <si>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</si>
  <si>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</si>
  <si>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</si>
  <si>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</si>
  <si>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</si>
  <si>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</si>
  <si>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</si>
  <si>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</si>
  <si>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</si>
  <si>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</si>
  <si>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</si>
  <si>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</si>
  <si>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</si>
  <si>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</si>
  <si>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</si>
  <si>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</si>
  <si>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</si>
  <si>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</si>
  <si>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</si>
  <si>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</si>
  <si>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</si>
  <si>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</si>
  <si>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</si>
  <si>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</si>
  <si>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</si>
  <si>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</si>
  <si>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</si>
  <si>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</si>
  <si>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</si>
  <si>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</si>
  <si>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</si>
  <si>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</si>
  <si>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</si>
  <si>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</si>
  <si>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</si>
  <si>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</si>
  <si>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</si>
  <si>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</si>
  <si>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</si>
  <si>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</si>
  <si>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</si>
  <si>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</si>
  <si>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</si>
  <si>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</si>
  <si>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</si>
  <si>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</si>
  <si>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</si>
  <si>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</si>
  <si>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</si>
  <si>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</si>
  <si>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</si>
  <si>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</si>
  <si>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</si>
  <si>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</si>
  <si>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</si>
  <si>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</si>
  <si>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</si>
  <si>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</si>
  <si>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</si>
  <si>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</si>
  <si>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</si>
  <si>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</si>
  <si>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</si>
  <si>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</si>
  <si>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</si>
  <si>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</si>
  <si>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</si>
  <si>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</si>
  <si>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</si>
  <si>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</si>
  <si>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</si>
  <si>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</si>
  <si>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</si>
  <si>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</si>
  <si>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</si>
  <si>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</si>
  <si>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</si>
  <si>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</si>
  <si>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</si>
  <si>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</si>
  <si>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</si>
  <si>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</si>
  <si>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</si>
  <si>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</si>
  <si>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</si>
  <si>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</si>
  <si>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</si>
  <si>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</si>
  <si>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</si>
  <si>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</si>
  <si>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</si>
  <si>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</si>
  <si>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</si>
  <si>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</si>
  <si>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</si>
  <si>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</si>
  <si>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</si>
  <si>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</si>
  <si>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</si>
  <si>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</si>
  <si>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</si>
  <si>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</si>
  <si>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</si>
  <si>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</si>
  <si>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</si>
  <si>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</si>
  <si>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</si>
  <si>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</si>
  <si>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</si>
  <si>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</si>
  <si>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</si>
  <si>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</si>
  <si>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</si>
  <si>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</si>
  <si>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</si>
  <si>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</si>
  <si>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</si>
  <si>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</si>
  <si>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</si>
  <si>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</si>
  <si>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</si>
  <si>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</si>
  <si>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</si>
  <si>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</si>
  <si>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</si>
  <si>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</si>
  <si>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</si>
  <si>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</si>
  <si>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</si>
  <si>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</si>
  <si>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</si>
  <si>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</si>
  <si>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</si>
  <si>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</si>
  <si>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</si>
  <si>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</si>
  <si>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</si>
  <si>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</si>
  <si>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</si>
  <si>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</si>
  <si>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</si>
  <si>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</si>
  <si>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</si>
  <si>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</si>
  <si>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</si>
  <si>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</si>
  <si>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</si>
  <si>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</si>
  <si>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</si>
  <si>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</si>
  <si>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</si>
  <si>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</si>
  <si>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</si>
  <si>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</si>
  <si>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</si>
  <si>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</si>
  <si>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</si>
  <si>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</si>
  <si>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</si>
  <si>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</si>
  <si>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</si>
  <si>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</si>
  <si>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</si>
  <si>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</si>
  <si>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</si>
  <si>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</si>
  <si>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</si>
  <si>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</si>
  <si>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</si>
  <si>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</si>
  <si>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</si>
  <si>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</si>
  <si>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</si>
  <si>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</si>
  <si>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</si>
  <si>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</si>
  <si>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</si>
  <si>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</si>
  <si>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</si>
  <si>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</si>
  <si>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</si>
  <si>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</si>
  <si>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</si>
  <si>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</si>
  <si>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</si>
  <si>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</si>
  <si>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</si>
  <si>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</si>
  <si>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</si>
  <si>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</si>
  <si>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</si>
  <si>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</si>
  <si>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</si>
  <si>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</si>
  <si>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</si>
  <si>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</si>
  <si>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</si>
  <si>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</si>
  <si>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</si>
  <si>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</si>
  <si>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</si>
  <si>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</si>
  <si>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</si>
  <si>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</si>
  <si>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</si>
  <si>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</si>
  <si>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</si>
  <si>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</si>
  <si>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</si>
  <si>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</si>
  <si>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</si>
  <si>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</si>
  <si>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</si>
  <si>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</si>
  <si>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</si>
  <si>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</si>
  <si>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</si>
  <si>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</si>
  <si>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</si>
  <si>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</si>
  <si>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</si>
  <si>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</si>
  <si>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</si>
  <si>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</si>
  <si>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</si>
  <si>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</si>
  <si>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</si>
  <si>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</si>
  <si>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</si>
  <si>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</si>
  <si>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</si>
  <si>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</si>
  <si>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</si>
  <si>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</si>
  <si>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</si>
  <si>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</si>
  <si>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</si>
  <si>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</si>
  <si>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</si>
  <si>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</si>
  <si>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</si>
  <si>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</si>
  <si>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</si>
  <si>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</si>
  <si>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</si>
  <si>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</si>
  <si>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</si>
  <si>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</si>
  <si>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</si>
  <si>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</si>
  <si>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</si>
  <si>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</si>
  <si>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</si>
  <si>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</si>
  <si>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</si>
  <si>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</si>
  <si>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</si>
  <si>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</si>
  <si>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</si>
  <si>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</si>
  <si>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</si>
  <si>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</si>
  <si>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</si>
  <si>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</si>
  <si>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</si>
  <si>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</si>
  <si>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</si>
  <si>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</si>
  <si>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</si>
  <si>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</si>
  <si>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</si>
  <si>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</si>
  <si>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</si>
  <si>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</si>
  <si>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</si>
  <si>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</si>
  <si>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</si>
  <si>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</si>
  <si>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</si>
  <si>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</si>
  <si>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</si>
  <si>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</si>
  <si>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</si>
  <si>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</si>
  <si>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</si>
  <si>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</si>
  <si>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</si>
  <si>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</si>
  <si>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</si>
  <si>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</si>
  <si>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</si>
  <si>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</si>
  <si>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</si>
  <si>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</si>
  <si>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</si>
  <si>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</si>
  <si>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</si>
  <si>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</si>
  <si>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</si>
  <si>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</si>
  <si>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</si>
  <si>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</si>
  <si>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</si>
  <si>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</si>
  <si>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</si>
  <si>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</si>
  <si>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</si>
  <si>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</si>
  <si>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</si>
  <si>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</si>
  <si>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</si>
  <si>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</si>
  <si>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</si>
  <si>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</si>
  <si>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</si>
  <si>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</si>
  <si>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</si>
  <si>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</si>
  <si>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</si>
  <si>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</si>
  <si>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</si>
  <si>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</si>
  <si>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</si>
  <si>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</si>
  <si>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</si>
  <si>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</si>
  <si>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</si>
  <si>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</si>
  <si>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</si>
  <si>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</si>
  <si>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</si>
  <si>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</si>
  <si>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</si>
  <si>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</si>
  <si>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</si>
  <si>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</si>
  <si>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</si>
  <si>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</si>
  <si>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</si>
  <si>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</si>
  <si>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</si>
  <si>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</si>
  <si>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</si>
  <si>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</si>
  <si>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</si>
  <si>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</si>
  <si>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</si>
  <si>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</si>
  <si>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</si>
  <si>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</si>
  <si>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</si>
  <si>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</si>
  <si>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</si>
  <si>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</si>
  <si>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</si>
  <si>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</si>
  <si>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</si>
  <si>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</si>
  <si>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</si>
  <si>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</si>
  <si>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</si>
  <si>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</si>
  <si>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</si>
  <si>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</si>
  <si>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</si>
  <si>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</si>
  <si>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</si>
  <si>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</si>
  <si>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</si>
  <si>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</si>
  <si>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</si>
  <si>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</si>
  <si>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</si>
  <si>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</si>
  <si>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</si>
  <si>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</si>
  <si>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</si>
  <si>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</si>
  <si>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</si>
  <si>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</si>
  <si>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</si>
  <si>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</si>
  <si>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</si>
  <si>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</si>
  <si>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</si>
  <si>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</si>
  <si>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</si>
  <si>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</si>
  <si>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</si>
  <si>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</si>
  <si>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</si>
  <si>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</si>
  <si>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</si>
  <si>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</si>
  <si>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</si>
  <si>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</si>
  <si>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</si>
  <si>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</si>
  <si>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</si>
  <si>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</si>
  <si>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</si>
  <si>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</si>
  <si>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</si>
  <si>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</si>
  <si>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</si>
  <si>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</si>
  <si>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</si>
  <si>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</si>
  <si>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</si>
  <si>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</si>
  <si>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</si>
  <si>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</si>
  <si>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</si>
  <si>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</si>
  <si>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</si>
  <si>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</si>
  <si>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</si>
  <si>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</si>
  <si>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</si>
  <si>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</si>
  <si>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</si>
  <si>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</si>
  <si>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</si>
  <si>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</si>
  <si>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</si>
  <si>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</si>
  <si>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</si>
  <si>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</si>
  <si>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</si>
  <si>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</si>
  <si>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</si>
  <si>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</si>
  <si>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</si>
  <si>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</si>
  <si>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</si>
  <si>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</si>
  <si>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</si>
  <si>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</si>
  <si>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</si>
  <si>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</si>
  <si>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</si>
  <si>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</si>
  <si>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</si>
  <si>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</si>
  <si>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</si>
  <si>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</si>
  <si>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</si>
  <si>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</si>
  <si>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</si>
  <si>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</si>
  <si>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</si>
  <si>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</si>
  <si>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</si>
  <si>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</si>
  <si>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</si>
  <si>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</si>
  <si>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</si>
  <si>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</si>
  <si>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</si>
  <si>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</si>
  <si>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</si>
  <si>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</si>
  <si>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</si>
  <si>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</si>
  <si>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</si>
  <si>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</si>
  <si>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</si>
  <si>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</si>
  <si>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</si>
  <si>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</si>
  <si>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</si>
  <si>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</si>
  <si>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</si>
  <si>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</si>
  <si>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</si>
  <si>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</si>
  <si>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</si>
  <si>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</si>
  <si>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</si>
  <si>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</si>
  <si>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</si>
  <si>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</si>
  <si>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</si>
  <si>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</si>
  <si>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</si>
  <si>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</si>
  <si>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</si>
  <si>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</si>
  <si>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</si>
  <si>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</si>
  <si>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</si>
  <si>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</si>
  <si>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</si>
  <si>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</si>
  <si>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</si>
  <si>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</si>
  <si>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</si>
  <si>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</si>
  <si>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</si>
  <si>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</si>
  <si>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</si>
  <si>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</si>
  <si>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</si>
  <si>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</si>
  <si>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</si>
  <si>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</si>
  <si>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</si>
  <si>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</si>
  <si>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</si>
  <si>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</si>
  <si>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</si>
  <si>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</si>
  <si>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</si>
  <si>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</si>
  <si>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</si>
  <si>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</si>
  <si>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</si>
  <si>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</si>
  <si>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</si>
  <si>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</si>
  <si>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</si>
  <si>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</si>
  <si>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</si>
  <si>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</si>
  <si>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</si>
  <si>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</si>
  <si>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</si>
  <si>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</si>
  <si>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</si>
  <si>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</si>
  <si>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</si>
  <si>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</si>
  <si>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</si>
  <si>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</si>
  <si>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</si>
  <si>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</si>
  <si>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</si>
  <si>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</si>
  <si>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</si>
  <si>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</si>
  <si>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</si>
  <si>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</si>
  <si>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</si>
  <si>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</si>
  <si>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</si>
  <si>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</si>
  <si>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</si>
  <si>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</si>
  <si>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</si>
  <si>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</si>
  <si>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</si>
  <si>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</si>
  <si>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</si>
  <si>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</si>
  <si>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</si>
  <si>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</si>
  <si>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</si>
  <si>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</si>
  <si>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</si>
  <si>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</si>
  <si>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</si>
  <si>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</si>
  <si>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</si>
  <si>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</si>
  <si>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</si>
  <si>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</si>
  <si>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</si>
  <si>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</si>
  <si>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</si>
  <si>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</si>
  <si>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</si>
  <si>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</si>
  <si>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</si>
  <si>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</si>
  <si>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</si>
  <si>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</si>
  <si>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</si>
  <si>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</si>
  <si>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</si>
  <si>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</si>
  <si>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</si>
  <si>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</si>
  <si>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</si>
  <si>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</si>
  <si>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</si>
  <si>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</si>
  <si>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</si>
  <si>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</si>
  <si>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</si>
  <si>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</si>
  <si>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</si>
  <si>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</si>
  <si>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</si>
  <si>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</si>
  <si>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</si>
  <si>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</si>
  <si>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</si>
  <si>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</si>
  <si>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</si>
  <si>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</si>
  <si>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</si>
  <si>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</si>
  <si>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</si>
  <si>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</si>
  <si>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</si>
  <si>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</si>
  <si>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</si>
  <si>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</si>
  <si>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</si>
  <si>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</si>
  <si>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</si>
  <si>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</si>
  <si>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</si>
  <si>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</si>
  <si>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</si>
  <si>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</si>
  <si>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</si>
  <si>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</si>
  <si>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</si>
  <si>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</si>
  <si>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</si>
  <si>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</si>
  <si>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</si>
  <si>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</si>
  <si>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</si>
  <si>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</si>
  <si>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</si>
  <si>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</si>
  <si>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</si>
  <si>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</si>
  <si>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</si>
  <si>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</si>
  <si>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</si>
  <si>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</si>
  <si>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</si>
  <si>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</si>
  <si>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</si>
  <si>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</si>
  <si>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</si>
  <si>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</si>
  <si>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</si>
  <si>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</si>
  <si>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</si>
  <si>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</si>
  <si>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</si>
  <si>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</si>
  <si>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</si>
  <si>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</si>
  <si>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</si>
  <si>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</si>
  <si>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</si>
  <si>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</si>
  <si>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</si>
  <si>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</si>
  <si>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</si>
  <si>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</si>
  <si>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</si>
  <si>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</si>
  <si>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</si>
  <si>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</si>
  <si>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</si>
  <si>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</si>
  <si>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</si>
  <si>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</si>
  <si>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</si>
  <si>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</si>
  <si>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</si>
  <si>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</si>
  <si>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</si>
  <si>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</si>
  <si>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</si>
  <si>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</si>
  <si>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</si>
  <si>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</si>
  <si>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</si>
  <si>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</si>
  <si>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</si>
  <si>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</si>
  <si>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</si>
  <si>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</si>
  <si>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</si>
  <si>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</si>
  <si>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</si>
  <si>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</si>
  <si>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</si>
  <si>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</si>
  <si>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</si>
  <si>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</si>
  <si>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</si>
  <si>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</si>
  <si>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</si>
  <si>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</si>
  <si>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</si>
  <si>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</si>
  <si>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</si>
  <si>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</si>
  <si>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</si>
  <si>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</si>
  <si>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</si>
  <si>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</si>
  <si>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</si>
  <si>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</si>
  <si>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</si>
  <si>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</si>
  <si>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</si>
  <si>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</si>
  <si>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</si>
  <si>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</si>
  <si>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</si>
  <si>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</si>
  <si>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</si>
  <si>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</si>
  <si>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</si>
  <si>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</si>
  <si>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</si>
  <si>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</si>
  <si>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</si>
  <si>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</si>
  <si>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</si>
  <si>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</si>
  <si>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</si>
  <si>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</si>
  <si>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</si>
  <si>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</si>
  <si>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</si>
  <si>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</si>
  <si>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</si>
  <si>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</si>
  <si>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</si>
  <si>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</si>
  <si>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</si>
  <si>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</si>
  <si>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</si>
  <si>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</si>
  <si>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</si>
  <si>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</si>
  <si>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</si>
  <si>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</si>
  <si>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</si>
  <si>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</si>
  <si>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</si>
  <si>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</si>
  <si>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</si>
  <si>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</si>
  <si>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</si>
  <si>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</si>
  <si>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</si>
  <si>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</si>
  <si>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</si>
  <si>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</si>
  <si>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</si>
  <si>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</si>
  <si>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</si>
  <si>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</si>
  <si>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</si>
  <si>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</si>
  <si>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</si>
  <si>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</si>
  <si>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</si>
  <si>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</si>
  <si>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</si>
  <si>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</si>
  <si>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</si>
  <si>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</si>
  <si>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</si>
  <si>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</si>
  <si>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</si>
  <si>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</si>
  <si>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</si>
  <si>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</si>
  <si>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</si>
  <si>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</si>
  <si>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</si>
  <si>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</si>
  <si>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</si>
  <si>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</si>
  <si>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</si>
  <si>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</si>
  <si>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</si>
  <si>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</si>
  <si>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</si>
  <si>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</si>
  <si>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</si>
  <si>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</si>
  <si>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</si>
  <si>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</si>
  <si>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</si>
  <si>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</si>
  <si>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</si>
  <si>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</si>
  <si>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</si>
  <si>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</si>
  <si>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</si>
  <si>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</si>
  <si>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</si>
  <si>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</si>
  <si>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</si>
  <si>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</si>
  <si>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</si>
  <si>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</si>
  <si>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</si>
  <si>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</si>
  <si>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</si>
  <si>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</si>
  <si>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</si>
  <si>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</si>
  <si>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</si>
  <si>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</si>
  <si>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</si>
  <si>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</si>
  <si>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</si>
  <si>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</si>
  <si>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</si>
  <si>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</si>
  <si>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</si>
  <si>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</si>
  <si>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</si>
  <si>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</si>
  <si>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</si>
  <si>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</si>
  <si>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</si>
  <si>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</si>
  <si>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</si>
  <si>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</si>
  <si>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</si>
  <si>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</si>
  <si>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</si>
  <si>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</si>
  <si>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</si>
  <si>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</si>
  <si>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</si>
  <si>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</si>
  <si>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</si>
  <si>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</si>
  <si>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</si>
  <si>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</si>
  <si>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</si>
  <si>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</si>
  <si>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</si>
  <si>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</si>
  <si>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</si>
  <si>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</si>
  <si>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</si>
  <si>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</si>
  <si>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</si>
  <si>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</si>
  <si>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</si>
  <si>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</si>
  <si>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</si>
  <si>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</si>
  <si>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</si>
  <si>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</si>
  <si>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</si>
  <si>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</si>
  <si>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</si>
  <si>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</si>
  <si>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</si>
  <si>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</si>
  <si>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</si>
  <si>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</si>
  <si>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</si>
  <si>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</si>
  <si>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</si>
  <si>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</si>
  <si>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</si>
  <si>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</si>
  <si>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</si>
  <si>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</si>
  <si>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</si>
  <si>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</si>
  <si>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</si>
  <si>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</si>
  <si>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</si>
  <si>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</si>
  <si>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</si>
  <si>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</si>
  <si>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</si>
  <si>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</si>
  <si>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</si>
  <si>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</si>
  <si>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</si>
  <si>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</si>
  <si>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</si>
  <si>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</si>
  <si>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</si>
  <si>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</si>
  <si>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</si>
  <si>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</si>
  <si>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</si>
  <si>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</si>
  <si>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</si>
  <si>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</si>
  <si>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</si>
  <si>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</si>
  <si>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</si>
  <si>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</si>
  <si>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</si>
  <si>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</si>
  <si>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</si>
  <si>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</si>
  <si>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</si>
  <si>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</si>
  <si>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</si>
  <si>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</si>
  <si>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</si>
  <si>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</si>
  <si>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</si>
  <si>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</si>
  <si>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</si>
  <si>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</si>
  <si>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</si>
  <si>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</si>
  <si>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</si>
  <si>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</si>
  <si>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</si>
  <si>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</si>
  <si>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</si>
  <si>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</si>
  <si>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</si>
  <si>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</si>
  <si>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</si>
  <si>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</si>
  <si>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</si>
  <si>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</si>
  <si>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</si>
  <si>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</si>
  <si>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</si>
  <si>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</si>
  <si>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</si>
  <si>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</si>
  <si>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</si>
  <si>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</si>
  <si>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</si>
  <si>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</si>
  <si>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</si>
  <si>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</si>
  <si>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</si>
  <si>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</si>
  <si>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</si>
  <si>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</si>
  <si>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</si>
  <si>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</si>
  <si>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</si>
  <si>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</si>
  <si>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</si>
  <si>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</si>
  <si>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</si>
  <si>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</si>
  <si>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</si>
  <si>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</si>
  <si>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</si>
  <si>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</si>
  <si>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</si>
  <si>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</si>
  <si>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</si>
  <si>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</si>
  <si>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</si>
  <si>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</si>
  <si>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</si>
  <si>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</si>
  <si>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</si>
  <si>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</si>
  <si>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</si>
  <si>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</si>
  <si>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</si>
  <si>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</si>
  <si>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</si>
  <si>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</si>
  <si>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</si>
  <si>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</si>
  <si>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</si>
  <si>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</si>
  <si>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</si>
  <si>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</si>
  <si>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</si>
  <si>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</si>
  <si>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</si>
  <si>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</si>
  <si>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</si>
  <si>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</si>
  <si>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</si>
  <si>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</si>
  <si>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</si>
  <si>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</si>
  <si>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</si>
  <si>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</si>
  <si>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</si>
  <si>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</si>
  <si>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</si>
  <si>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</si>
  <si>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</si>
  <si>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</si>
  <si>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</si>
  <si>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</si>
  <si>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</si>
  <si>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</si>
  <si>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</si>
  <si>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</si>
  <si>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</si>
  <si>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</si>
  <si>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</si>
  <si>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</si>
  <si>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</si>
  <si>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</si>
  <si>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</si>
  <si>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</si>
  <si>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</si>
  <si>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</si>
  <si>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</si>
  <si>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</si>
  <si>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</si>
  <si>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</si>
  <si>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</si>
  <si>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</si>
  <si>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</si>
  <si>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</si>
  <si>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</si>
  <si>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</si>
  <si>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</si>
  <si>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</si>
  <si>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</si>
  <si>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</si>
  <si>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</si>
  <si>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</si>
  <si>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</si>
  <si>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</si>
  <si>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</si>
  <si>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</si>
  <si>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</si>
  <si>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</si>
  <si>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</si>
  <si>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</si>
  <si>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</si>
  <si>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</si>
  <si>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</si>
  <si>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</si>
  <si>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</si>
  <si>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</si>
  <si>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</si>
  <si>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</si>
  <si>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</si>
  <si>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</si>
  <si>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</si>
  <si>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</si>
  <si>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</si>
  <si>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</si>
  <si>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</si>
  <si>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</si>
  <si>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</si>
  <si>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</si>
  <si>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</si>
  <si>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</si>
  <si>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</si>
  <si>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</si>
  <si>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</si>
  <si>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</si>
  <si>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</si>
  <si>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</si>
  <si>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</si>
  <si>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</si>
  <si>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</si>
  <si>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</si>
  <si>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</si>
  <si>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</si>
  <si>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</si>
  <si>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</si>
  <si>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</si>
  <si>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</si>
  <si>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</si>
  <si>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</si>
  <si>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</si>
  <si>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</si>
  <si>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</si>
  <si>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</si>
  <si>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</si>
  <si>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</si>
  <si>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</si>
  <si>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</si>
  <si>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</si>
  <si>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</si>
  <si>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</si>
  <si>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</si>
  <si>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</si>
  <si>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</si>
  <si>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</si>
  <si>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</si>
  <si>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</si>
  <si>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</si>
  <si>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</si>
  <si>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</si>
  <si>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</si>
  <si>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</si>
  <si>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</si>
  <si>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</si>
  <si>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</si>
  <si>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</si>
  <si>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</si>
  <si>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</si>
  <si>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</si>
  <si>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</si>
  <si>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</si>
  <si>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</si>
  <si>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</si>
  <si>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</si>
  <si>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</si>
  <si>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</si>
  <si>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</si>
  <si>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</si>
  <si>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</si>
  <si>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</si>
  <si>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</si>
  <si>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</si>
  <si>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</si>
  <si>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</si>
  <si>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</si>
  <si>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</si>
  <si>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</si>
  <si>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</si>
  <si>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</si>
  <si>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</si>
  <si>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</si>
  <si>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</si>
  <si>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</si>
  <si>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</si>
  <si>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</si>
  <si>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</si>
  <si>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</si>
  <si>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</si>
  <si>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</si>
  <si>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</si>
  <si>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</si>
  <si>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</si>
  <si>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</si>
  <si>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</si>
  <si>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</si>
  <si>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</si>
  <si>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</si>
  <si>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</si>
  <si>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</si>
  <si>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</si>
  <si>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</si>
  <si>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</si>
  <si>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</si>
  <si>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</si>
  <si>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</si>
  <si>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</si>
  <si>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</si>
  <si>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</si>
  <si>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</si>
  <si>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</si>
  <si>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</si>
  <si>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</si>
  <si>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</si>
  <si>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</si>
  <si>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</si>
  <si>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</si>
  <si>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</si>
  <si>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</si>
  <si>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</si>
  <si>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</si>
  <si>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</si>
  <si>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</si>
  <si>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</si>
  <si>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</si>
  <si>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</si>
  <si>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</si>
  <si>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</si>
  <si>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</si>
  <si>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</si>
  <si>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</si>
  <si>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</si>
  <si>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</si>
  <si>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</si>
  <si>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</si>
  <si>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</si>
  <si>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</si>
  <si>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</si>
  <si>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</si>
  <si>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</si>
  <si>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</si>
  <si>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</si>
  <si>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</si>
  <si>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</si>
  <si>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</si>
  <si>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</si>
  <si>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</si>
  <si>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</si>
  <si>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</si>
  <si>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</si>
  <si>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</si>
  <si>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</si>
  <si>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</si>
  <si>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</si>
  <si>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</si>
  <si>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</si>
  <si>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</si>
  <si>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</si>
  <si>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</si>
  <si>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</si>
  <si>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</si>
  <si>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</si>
  <si>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</si>
  <si>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</si>
  <si>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</si>
  <si>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</si>
  <si>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</si>
  <si>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</si>
  <si>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</si>
  <si>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</si>
  <si>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</si>
  <si>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</si>
  <si>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</si>
  <si>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</si>
  <si>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</si>
  <si>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</si>
  <si>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</si>
  <si>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</si>
  <si>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</si>
  <si>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</si>
  <si>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</si>
  <si>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</si>
  <si>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</si>
  <si>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</si>
  <si>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</si>
  <si>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</si>
  <si>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</si>
  <si>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</si>
  <si>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</si>
  <si>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</si>
  <si>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</si>
  <si>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</si>
  <si>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</si>
  <si>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</si>
  <si>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</si>
  <si>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</si>
  <si>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</si>
  <si>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</si>
  <si>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</si>
  <si>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</si>
  <si>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</si>
  <si>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</si>
  <si>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</si>
  <si>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</si>
  <si>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</si>
  <si>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</si>
  <si>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</si>
  <si>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</si>
  <si>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</si>
  <si>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</si>
  <si>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</si>
  <si>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</si>
  <si>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</si>
  <si>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</si>
  <si>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</si>
  <si>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</si>
  <si>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</si>
  <si>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</si>
  <si>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</si>
  <si>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</si>
  <si>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</si>
  <si>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</si>
  <si>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</si>
  <si>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</si>
  <si>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</si>
  <si>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</si>
  <si>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</si>
  <si>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</si>
  <si>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</si>
  <si>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</si>
  <si>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</si>
  <si>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</si>
  <si>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</si>
  <si>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</si>
  <si>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</si>
  <si>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</si>
  <si>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</si>
  <si>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</si>
  <si>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</si>
  <si>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</si>
  <si>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</si>
  <si>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</si>
  <si>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</si>
  <si>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</si>
  <si>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</si>
  <si>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</si>
  <si>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</si>
  <si>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</si>
  <si>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</si>
  <si>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</si>
  <si>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</si>
  <si>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</si>
  <si>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</si>
  <si>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</si>
  <si>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</si>
  <si>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</si>
  <si>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</si>
  <si>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</si>
  <si>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</si>
  <si>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</si>
  <si>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</si>
  <si>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</si>
  <si>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</si>
  <si>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</si>
  <si>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</si>
  <si>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</si>
  <si>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</si>
  <si>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</si>
  <si>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</si>
  <si>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</si>
  <si>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</si>
  <si>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</si>
  <si>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</si>
  <si>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</si>
  <si>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</si>
  <si>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</si>
  <si>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</si>
  <si>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</si>
  <si>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</si>
  <si>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</si>
  <si>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</si>
  <si>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</si>
  <si>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</si>
  <si>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</si>
  <si>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</si>
  <si>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</si>
  <si>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</si>
  <si>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</si>
  <si>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</si>
  <si>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</si>
  <si>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</si>
  <si>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</si>
  <si>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</si>
  <si>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</si>
  <si>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</si>
  <si>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</si>
  <si>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</si>
  <si>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</si>
  <si>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</si>
  <si>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</si>
  <si>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</si>
  <si>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</si>
  <si>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</si>
  <si>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</si>
  <si>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</si>
  <si>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</si>
  <si>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</si>
  <si>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</si>
  <si>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</si>
  <si>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</si>
  <si>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</si>
  <si>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</si>
  <si>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</si>
  <si>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</si>
  <si>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</si>
  <si>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</si>
  <si>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</si>
  <si>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</si>
  <si>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</si>
  <si>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</si>
  <si>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</si>
  <si>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</si>
  <si>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</si>
  <si>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</si>
  <si>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</si>
  <si>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</si>
  <si>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</si>
  <si>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</si>
  <si>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</si>
  <si>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</si>
  <si>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</si>
  <si>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</si>
  <si>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</si>
  <si>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</si>
  <si>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</si>
  <si>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</si>
  <si>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</si>
  <si>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</si>
  <si>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</si>
  <si>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</si>
  <si>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</si>
  <si>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</si>
  <si>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</si>
  <si>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</si>
  <si>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</si>
  <si>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</si>
  <si>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</si>
  <si>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</si>
  <si>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</si>
  <si>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</si>
  <si>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</si>
  <si>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</si>
  <si>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</si>
  <si>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</si>
  <si>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</si>
  <si>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</si>
  <si>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</si>
  <si>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</si>
  <si>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</si>
  <si>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</si>
  <si>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</si>
  <si>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</si>
  <si>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</si>
  <si>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</si>
  <si>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</si>
  <si>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</si>
  <si>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</si>
  <si>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</si>
  <si>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</si>
  <si>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</si>
  <si>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</si>
  <si>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</si>
  <si>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</si>
  <si>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</si>
  <si>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</si>
  <si>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</si>
  <si>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</si>
  <si>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</si>
  <si>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</si>
  <si>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</si>
  <si>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</si>
  <si>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</si>
  <si>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</si>
  <si>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</si>
  <si>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</si>
  <si>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</si>
  <si>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</si>
  <si>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</si>
  <si>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</si>
  <si>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</si>
  <si>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</si>
  <si>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</si>
  <si>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</si>
  <si>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</si>
  <si>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</si>
  <si>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</si>
  <si>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</si>
  <si>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</si>
  <si>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</si>
  <si>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</si>
  <si>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</si>
  <si>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</si>
  <si>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</si>
  <si>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</si>
  <si>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</si>
  <si>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</si>
  <si>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</si>
  <si>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</si>
  <si>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</si>
  <si>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</si>
  <si>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</si>
  <si>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</si>
  <si>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</si>
  <si>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</si>
  <si>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</si>
  <si>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</si>
  <si>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</si>
  <si>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</si>
  <si>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</si>
  <si>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</si>
  <si>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</si>
  <si>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</si>
  <si>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</si>
  <si>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</si>
  <si>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</si>
  <si>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</si>
  <si>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</si>
  <si>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</si>
  <si>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</si>
  <si>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</si>
  <si>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</si>
  <si>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</si>
  <si>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</si>
  <si>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</si>
  <si>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</si>
  <si>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</si>
  <si>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</si>
  <si>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</si>
  <si>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</si>
  <si>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</si>
  <si>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</si>
  <si>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</si>
  <si>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</si>
  <si>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</si>
  <si>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</si>
  <si>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</si>
  <si>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</si>
  <si>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</si>
  <si>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</si>
  <si>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</si>
  <si>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</si>
  <si>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</si>
  <si>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</si>
  <si>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</si>
  <si>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</si>
  <si>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</si>
  <si>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</si>
  <si>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</si>
  <si>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</si>
  <si>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</si>
  <si>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</si>
  <si>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</si>
  <si>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</si>
  <si>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</si>
  <si>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</si>
  <si>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</si>
  <si>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</si>
  <si>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</si>
  <si>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</si>
  <si>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</si>
  <si>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</si>
  <si>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</si>
  <si>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</si>
  <si>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</si>
  <si>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</si>
  <si>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</si>
  <si>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</si>
  <si>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</si>
  <si>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</si>
  <si>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</si>
  <si>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</si>
  <si>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</si>
  <si>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</si>
  <si>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</si>
  <si>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</si>
  <si>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</si>
  <si>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</si>
  <si>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</si>
  <si>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</si>
  <si>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</si>
  <si>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</si>
  <si>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</si>
  <si>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</si>
  <si>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</si>
  <si>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</si>
  <si>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</si>
  <si>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</si>
  <si>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</si>
  <si>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</si>
  <si>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</si>
  <si>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</si>
  <si>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</si>
  <si>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</si>
  <si>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</si>
  <si>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</si>
  <si>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</si>
  <si>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</si>
  <si>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</si>
  <si>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</si>
  <si>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</si>
  <si>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</si>
  <si>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</si>
  <si>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</si>
  <si>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</si>
  <si>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</si>
  <si>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</si>
  <si>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</si>
  <si>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</si>
  <si>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</si>
  <si>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</si>
  <si>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</si>
  <si>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</si>
  <si>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</si>
  <si>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</si>
  <si>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</si>
  <si>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</si>
  <si>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</si>
  <si>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</si>
  <si>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</si>
  <si>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</si>
  <si>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</si>
  <si>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</si>
  <si>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</si>
  <si>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</si>
  <si>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</si>
  <si>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</si>
  <si>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</si>
  <si>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</si>
  <si>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</si>
  <si>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</si>
  <si>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</si>
  <si>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</si>
  <si>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</si>
  <si>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</si>
  <si>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</si>
  <si>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</si>
  <si>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</si>
  <si>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</si>
  <si>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</si>
  <si>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</si>
  <si>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</si>
  <si>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</si>
  <si>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</si>
  <si>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</si>
  <si>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</si>
  <si>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</si>
  <si>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</si>
  <si>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</si>
  <si>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</si>
  <si>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</si>
  <si>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</si>
  <si>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</si>
  <si>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</si>
  <si>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</si>
  <si>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</si>
  <si>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</si>
  <si>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</si>
  <si>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</si>
  <si>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</si>
  <si>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</si>
  <si>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</si>
  <si>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</si>
  <si>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</si>
  <si>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</si>
  <si>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</si>
  <si>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</si>
  <si>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</si>
  <si>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</si>
  <si>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</si>
  <si>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</si>
  <si>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</si>
  <si>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</si>
  <si>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</si>
  <si>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</si>
  <si>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</si>
  <si>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</si>
  <si>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</si>
  <si>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</si>
  <si>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</si>
  <si>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</si>
  <si>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</si>
  <si>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</si>
  <si>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</si>
  <si>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</si>
  <si>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</si>
  <si>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</si>
  <si>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</si>
  <si>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</si>
  <si>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</si>
  <si>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</si>
  <si>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</si>
  <si>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</si>
  <si>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</si>
  <si>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</si>
  <si>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</si>
  <si>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</si>
  <si>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</si>
  <si>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</si>
  <si>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</si>
  <si>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</si>
  <si>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</si>
  <si>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</si>
  <si>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</si>
  <si>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</si>
  <si>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</si>
  <si>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</si>
  <si>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</si>
  <si>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</si>
  <si>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</si>
  <si>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</si>
  <si>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</si>
  <si>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</si>
  <si>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</si>
  <si>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</si>
  <si>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</si>
  <si>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</si>
  <si>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</si>
  <si>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</si>
  <si>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</si>
  <si>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</si>
  <si>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</si>
  <si>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</si>
  <si>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</si>
  <si>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</si>
  <si>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</si>
  <si>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</si>
  <si>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</si>
  <si>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</si>
  <si>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</si>
  <si>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</si>
  <si>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</si>
  <si>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</si>
  <si>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</si>
  <si>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</si>
  <si>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</si>
  <si>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</si>
  <si>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</si>
  <si>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</si>
  <si>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</si>
  <si>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</si>
  <si>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</si>
  <si>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</si>
  <si>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</si>
  <si>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</si>
  <si>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</si>
  <si>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</si>
  <si>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</si>
  <si>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</si>
  <si>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</si>
  <si>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</si>
  <si>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</si>
  <si>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</si>
  <si>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</si>
  <si>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</si>
  <si>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</si>
  <si>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</si>
  <si>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</si>
  <si>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</si>
  <si>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</si>
  <si>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</si>
  <si>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</si>
  <si>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</si>
  <si>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</si>
  <si>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</si>
  <si>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</si>
  <si>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</si>
  <si>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</si>
  <si>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</si>
  <si>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</si>
  <si>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</si>
  <si>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</si>
  <si>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</si>
  <si>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</si>
  <si>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</si>
  <si>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</si>
  <si>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</si>
  <si>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</si>
  <si>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</si>
  <si>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</si>
  <si>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</si>
  <si>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</si>
  <si>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</si>
  <si>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</si>
  <si>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</si>
  <si>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</si>
  <si>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</si>
  <si>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</si>
  <si>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</si>
  <si>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</si>
  <si>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</si>
  <si>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</si>
  <si>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</si>
  <si>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</si>
  <si>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</si>
  <si>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</si>
  <si>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</si>
  <si>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</si>
  <si>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</si>
  <si>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</si>
  <si>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</si>
  <si>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</si>
  <si>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</si>
  <si>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</si>
  <si>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</si>
  <si>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</si>
  <si>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</si>
  <si>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</si>
  <si>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</si>
  <si>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</si>
  <si>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</si>
  <si>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</si>
  <si>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</si>
  <si>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</si>
  <si>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</si>
  <si>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</si>
  <si>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</si>
  <si>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</si>
  <si>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</si>
  <si>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</si>
  <si>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</si>
  <si>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</si>
  <si>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</si>
  <si>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</si>
  <si>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</si>
  <si>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</si>
  <si>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</si>
  <si>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</si>
  <si>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</si>
  <si>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</si>
  <si>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</si>
  <si>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</si>
  <si>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</si>
  <si>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</si>
  <si>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</si>
  <si>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</si>
  <si>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</si>
  <si>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</si>
  <si>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</si>
  <si>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</si>
  <si>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</si>
  <si>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</si>
  <si>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</si>
  <si>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</si>
  <si>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</si>
  <si>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</si>
  <si>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</si>
  <si>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</si>
  <si>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</si>
  <si>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</si>
  <si>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</si>
  <si>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</si>
  <si>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</si>
  <si>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</si>
  <si>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</si>
  <si>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</si>
  <si>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</si>
  <si>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</si>
  <si>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</si>
  <si>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</si>
  <si>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</si>
  <si>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</si>
  <si>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</si>
  <si>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</si>
  <si>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</si>
  <si>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</si>
  <si>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</si>
  <si>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</si>
  <si>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</si>
  <si>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</si>
  <si>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</si>
  <si>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</si>
  <si>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</si>
  <si>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</si>
  <si>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</si>
  <si>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</si>
  <si>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</si>
  <si>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</si>
  <si>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</si>
  <si>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</si>
  <si>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</si>
  <si>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</si>
  <si>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</si>
  <si>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</si>
  <si>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</si>
  <si>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</si>
  <si>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</si>
  <si>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</si>
  <si>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</si>
  <si>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</si>
  <si>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</si>
  <si>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</si>
  <si>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</si>
  <si>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</si>
  <si>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</si>
  <si>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</si>
  <si>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</si>
  <si>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</si>
  <si>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</si>
  <si>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</si>
  <si>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</si>
  <si>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</si>
  <si>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</si>
  <si>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</si>
  <si>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</si>
  <si>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</si>
  <si>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</si>
  <si>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</si>
  <si>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</si>
  <si>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</si>
  <si>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</si>
  <si>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</si>
  <si>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</si>
  <si>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</si>
  <si>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</si>
  <si>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</si>
  <si>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</si>
  <si>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</si>
  <si>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</si>
  <si>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</si>
  <si>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</si>
  <si>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</si>
  <si>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</si>
  <si>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</si>
  <si>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</si>
  <si>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</si>
  <si>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</si>
  <si>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</si>
  <si>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</si>
  <si>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</si>
  <si>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</si>
  <si>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</si>
  <si>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</si>
  <si>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</si>
  <si>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</si>
  <si>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</si>
  <si>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</si>
  <si>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</si>
  <si>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</si>
  <si>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</si>
  <si>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</si>
  <si>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</si>
  <si>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</si>
  <si>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</si>
  <si>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</si>
  <si>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</si>
  <si>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</si>
  <si>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</si>
  <si>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</si>
  <si>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</si>
  <si>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</si>
  <si>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</si>
  <si>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</si>
  <si>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</si>
  <si>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</si>
  <si>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</si>
  <si>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</si>
  <si>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</si>
  <si>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</si>
  <si>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</si>
  <si>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</si>
  <si>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</si>
  <si>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</si>
  <si>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</si>
  <si>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</si>
  <si>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</si>
  <si>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</si>
  <si>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</si>
  <si>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</si>
  <si>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</si>
  <si>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</si>
  <si>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</si>
  <si>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</si>
  <si>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</si>
  <si>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</si>
  <si>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</si>
  <si>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</si>
  <si>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</si>
  <si>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</si>
  <si>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</si>
  <si>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</si>
  <si>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</si>
  <si>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</si>
  <si>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</si>
  <si>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</si>
  <si>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</si>
  <si>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</si>
  <si>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</si>
  <si>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</si>
  <si>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</si>
  <si>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</si>
  <si>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</si>
  <si>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</si>
  <si>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</si>
  <si>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</si>
  <si>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</si>
  <si>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</si>
  <si>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</si>
  <si>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</si>
  <si>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</si>
  <si>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</si>
  <si>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</si>
  <si>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</si>
  <si>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</si>
  <si>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</si>
  <si>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</si>
  <si>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</si>
  <si>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</si>
  <si>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</si>
  <si>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</si>
  <si>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</si>
  <si>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</si>
  <si>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</si>
  <si>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</si>
  <si>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</si>
  <si>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</si>
  <si>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</si>
  <si>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</si>
  <si>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</si>
  <si>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</si>
  <si>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</si>
  <si>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</si>
  <si>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</si>
  <si>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</si>
  <si>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</si>
  <si>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</si>
  <si>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</si>
  <si>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</si>
  <si>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</si>
  <si>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</si>
  <si>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</si>
  <si>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</si>
  <si>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</si>
  <si>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</si>
  <si>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</si>
  <si>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</si>
  <si>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</si>
  <si>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</si>
  <si>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</si>
  <si>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</si>
  <si>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</si>
  <si>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</si>
  <si>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</si>
  <si>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</si>
  <si>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</si>
  <si>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</si>
  <si>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</si>
  <si>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</si>
  <si>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</si>
  <si>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</si>
  <si>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</si>
  <si>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</si>
  <si>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</si>
  <si>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</si>
  <si>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</si>
  <si>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</si>
  <si>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</si>
  <si>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</si>
  <si>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</si>
  <si>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</si>
  <si>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</si>
  <si>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</si>
  <si>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</si>
  <si>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</si>
  <si>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</si>
  <si>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</si>
  <si>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</si>
  <si>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</si>
  <si>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</si>
  <si>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</si>
  <si>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</si>
  <si>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</si>
  <si>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</si>
  <si>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</si>
  <si>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</si>
  <si>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</si>
  <si>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</si>
  <si>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</si>
  <si>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</si>
  <si>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</si>
  <si>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</si>
  <si>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</si>
  <si>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</si>
  <si>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</si>
  <si>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</si>
  <si>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</si>
  <si>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</si>
  <si>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</si>
  <si>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</si>
  <si>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</si>
  <si>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</si>
  <si>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</si>
  <si>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</si>
  <si>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</si>
  <si>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</si>
  <si>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</si>
  <si>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</si>
  <si>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</si>
  <si>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</si>
  <si>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</si>
  <si>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</si>
  <si>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</si>
  <si>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</si>
  <si>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</si>
  <si>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</si>
  <si>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</si>
  <si>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</si>
  <si>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</si>
  <si>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</si>
  <si>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</si>
  <si>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</si>
  <si>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</si>
  <si>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</si>
  <si>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</si>
  <si>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</si>
  <si>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</si>
  <si>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</si>
  <si>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</si>
  <si>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</si>
  <si>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</si>
  <si>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</si>
  <si>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</si>
  <si>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</si>
  <si>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</si>
  <si>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</si>
  <si>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</si>
  <si>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</si>
  <si>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</si>
  <si>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</si>
  <si>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</si>
  <si>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</si>
  <si>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</si>
  <si>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</si>
  <si>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</si>
  <si>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</si>
  <si>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</si>
  <si>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</si>
  <si>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</si>
  <si>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</si>
  <si>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</si>
  <si>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</si>
  <si>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</si>
  <si>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</si>
  <si>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</si>
  <si>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</si>
  <si>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</si>
  <si>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</si>
  <si>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</si>
  <si>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</si>
  <si>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</si>
  <si>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</si>
  <si>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</si>
  <si>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</si>
  <si>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</si>
  <si>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</si>
  <si>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</si>
  <si>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</si>
  <si>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</si>
  <si>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</si>
  <si>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</si>
  <si>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</si>
  <si>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</si>
  <si>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</si>
  <si>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</si>
  <si>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</si>
  <si>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</si>
  <si>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</si>
  <si>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</si>
  <si>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</si>
  <si>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</si>
  <si>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</si>
  <si>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</si>
  <si>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</si>
  <si>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</si>
  <si>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</si>
  <si>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</si>
  <si>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</si>
  <si>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</si>
  <si>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</si>
  <si>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</si>
  <si>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</si>
  <si>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</si>
  <si>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</si>
  <si>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</si>
  <si>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</si>
  <si>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</si>
  <si>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</si>
  <si>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</si>
  <si>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</si>
  <si>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</si>
  <si>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</si>
  <si>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</si>
  <si>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</si>
  <si>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</si>
  <si>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</si>
  <si>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</si>
  <si>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</si>
  <si>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</si>
  <si>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</si>
  <si>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</si>
  <si>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</si>
  <si>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</si>
  <si>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</si>
  <si>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</si>
  <si>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</si>
  <si>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</si>
  <si>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</si>
  <si>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</si>
  <si>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</si>
  <si>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</si>
  <si>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</si>
  <si>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</si>
  <si>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</si>
  <si>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</si>
  <si>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</si>
  <si>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</si>
  <si>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</si>
  <si>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</si>
  <si>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</si>
  <si>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</si>
  <si>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</si>
  <si>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</si>
  <si>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</si>
  <si>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</si>
  <si>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</si>
  <si>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</si>
  <si>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</si>
  <si>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</si>
  <si>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</si>
  <si>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</si>
  <si>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</si>
  <si>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</si>
  <si>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</si>
  <si>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</si>
  <si>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</si>
  <si>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</si>
  <si>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</si>
  <si>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</si>
  <si>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</si>
  <si>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</si>
  <si>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</si>
  <si>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</si>
  <si>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</si>
  <si>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</si>
  <si>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</si>
  <si>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</si>
  <si>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</si>
  <si>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</si>
  <si>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</si>
  <si>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</si>
  <si>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</si>
  <si>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</si>
  <si>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</si>
  <si>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</si>
  <si>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</si>
  <si>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</si>
  <si>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</si>
  <si>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</si>
  <si>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</si>
  <si>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</si>
  <si>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</si>
  <si>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</si>
  <si>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</si>
  <si>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</si>
  <si>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</si>
  <si>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</si>
  <si>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</si>
  <si>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</si>
  <si>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</si>
  <si>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</si>
  <si>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</si>
  <si>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</si>
  <si>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</si>
  <si>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</si>
  <si>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</si>
  <si>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</si>
  <si>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</si>
  <si>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</si>
  <si>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</si>
  <si>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</si>
  <si>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</si>
  <si>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</si>
  <si>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</si>
  <si>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</si>
  <si>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</si>
  <si>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</si>
  <si>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</si>
  <si>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</si>
  <si>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</si>
  <si>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</si>
  <si>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</si>
  <si>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</si>
  <si>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</si>
  <si>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</si>
  <si>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</si>
  <si>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</si>
  <si>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</si>
  <si>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</si>
  <si>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</si>
  <si>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</si>
  <si>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</si>
  <si>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</si>
  <si>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</si>
  <si>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</si>
  <si>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</si>
  <si>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</si>
  <si>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</si>
  <si>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</si>
  <si>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</si>
  <si>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</si>
  <si>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</si>
  <si>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</si>
  <si>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</si>
  <si>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</si>
  <si>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</si>
  <si>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</si>
  <si>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</si>
  <si>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</si>
  <si>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</si>
  <si>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</si>
  <si>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</si>
  <si>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</si>
  <si>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</si>
  <si>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</si>
  <si>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</si>
  <si>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</si>
  <si>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</si>
  <si>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</si>
  <si>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</si>
  <si>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</si>
  <si>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</si>
  <si>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</si>
  <si>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</si>
  <si>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</si>
  <si>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</si>
  <si>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</si>
  <si>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</si>
  <si>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</si>
  <si>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</si>
  <si>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</si>
  <si>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</si>
  <si>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</si>
  <si>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</si>
  <si>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</si>
  <si>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</si>
  <si>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</si>
  <si>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</si>
  <si>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</si>
  <si>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</si>
  <si>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</si>
  <si>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</si>
  <si>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</si>
  <si>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</si>
  <si>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</si>
  <si>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</si>
  <si>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</si>
  <si>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</si>
  <si>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</si>
  <si>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</si>
  <si>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</si>
  <si>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</si>
  <si>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</si>
  <si>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</si>
  <si>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</si>
  <si>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</si>
  <si>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</si>
  <si>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</si>
  <si>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</si>
  <si>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</si>
  <si>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</si>
  <si>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</si>
  <si>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</si>
  <si>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</si>
  <si>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</si>
  <si>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</si>
  <si>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</si>
  <si>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</si>
  <si>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</si>
  <si>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</si>
  <si>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</si>
  <si>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</si>
  <si>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</si>
  <si>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</si>
  <si>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</si>
  <si>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</si>
  <si>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</si>
  <si>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</si>
  <si>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</si>
  <si>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</si>
  <si>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</si>
  <si>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</si>
  <si>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</si>
  <si>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</si>
  <si>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</si>
  <si>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</si>
  <si>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</si>
  <si>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</si>
  <si>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</si>
  <si>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</si>
  <si>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</si>
  <si>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</si>
  <si>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</si>
  <si>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</si>
  <si>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</si>
  <si>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</si>
  <si>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</si>
  <si>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</si>
  <si>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</si>
  <si>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</si>
  <si>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</si>
  <si>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</si>
  <si>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</si>
  <si>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</si>
  <si>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</si>
  <si>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</si>
  <si>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</si>
  <si>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</si>
  <si>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</si>
  <si>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</si>
  <si>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</si>
  <si>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</si>
  <si>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</si>
  <si>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</si>
  <si>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</si>
  <si>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</si>
  <si>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</si>
  <si>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</si>
  <si>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</si>
  <si>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</si>
  <si>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</si>
  <si>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</si>
  <si>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</si>
  <si>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</si>
  <si>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</si>
  <si>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</si>
  <si>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</si>
  <si>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</si>
  <si>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</si>
  <si>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</si>
  <si>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</si>
  <si>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</si>
  <si>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</si>
  <si>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</si>
  <si>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</si>
  <si>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</si>
  <si>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</si>
  <si>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</si>
  <si>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</si>
  <si>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</si>
  <si>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</si>
  <si>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</si>
  <si>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</si>
  <si>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</si>
  <si>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</si>
  <si>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</si>
  <si>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</si>
  <si>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</si>
  <si>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</si>
  <si>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</si>
  <si>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</si>
  <si>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</si>
  <si>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</si>
  <si>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</si>
  <si>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</si>
  <si>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</si>
  <si>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</si>
  <si>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</si>
  <si>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</si>
  <si>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</si>
  <si>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</si>
  <si>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</si>
  <si>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</si>
  <si>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</si>
  <si>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</si>
  <si>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</si>
  <si>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</si>
  <si>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</si>
  <si>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</si>
  <si>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</si>
  <si>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</si>
  <si>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</si>
  <si>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</si>
  <si>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</si>
  <si>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</si>
  <si>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</si>
  <si>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</si>
  <si>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</si>
  <si>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</si>
  <si>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</si>
  <si>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</si>
  <si>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</si>
  <si>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</si>
  <si>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</si>
  <si>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</si>
  <si>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</si>
  <si>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</si>
  <si>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</si>
  <si>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</si>
  <si>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</si>
  <si>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</si>
  <si>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</si>
  <si>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</si>
  <si>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</si>
  <si>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</si>
  <si>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</si>
  <si>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</si>
  <si>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</si>
  <si>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</si>
  <si>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</si>
  <si>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</si>
  <si>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</si>
  <si>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</si>
  <si>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</si>
  <si>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</si>
  <si>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</si>
  <si>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</si>
  <si>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</si>
  <si>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</si>
  <si>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</si>
  <si>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</si>
  <si>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</si>
  <si>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</si>
  <si>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</si>
  <si>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</si>
  <si>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</si>
  <si>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</si>
  <si>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</si>
  <si>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</si>
  <si>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</si>
  <si>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</si>
  <si>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</si>
  <si>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</si>
  <si>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</si>
  <si>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</si>
  <si>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</si>
  <si>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</si>
  <si>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</si>
  <si>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</si>
  <si>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</si>
  <si>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</si>
  <si>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</si>
  <si>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</si>
  <si>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</si>
  <si>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</si>
  <si>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</si>
  <si>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</si>
  <si>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</si>
  <si>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</si>
  <si>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</si>
  <si>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</si>
  <si>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</si>
  <si>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</si>
  <si>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</si>
  <si>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</si>
  <si>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</si>
  <si>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</si>
  <si>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</si>
  <si>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</si>
  <si>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</si>
  <si>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</si>
  <si>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</si>
  <si>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</si>
  <si>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</si>
  <si>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</si>
  <si>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</si>
  <si>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</si>
  <si>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</si>
  <si>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</si>
  <si>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</si>
  <si>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</si>
  <si>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</si>
  <si>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</si>
  <si>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</si>
  <si>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</si>
  <si>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</si>
  <si>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</si>
  <si>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</si>
  <si>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</si>
  <si>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</si>
  <si>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</si>
  <si>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</si>
  <si>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</si>
  <si>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</si>
  <si>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</si>
  <si>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</si>
  <si>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</si>
  <si>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</si>
  <si>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</si>
  <si>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</si>
  <si>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</si>
  <si>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</si>
  <si>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</si>
  <si>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</si>
  <si>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</si>
  <si>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</si>
  <si>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</si>
  <si>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</si>
  <si>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</si>
  <si>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</si>
  <si>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</si>
  <si>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</si>
  <si>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</si>
  <si>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</si>
  <si>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</si>
  <si>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</si>
  <si>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</si>
  <si>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</si>
  <si>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</si>
  <si>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</si>
  <si>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</si>
  <si>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</si>
  <si>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</si>
  <si>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</si>
  <si>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</si>
  <si>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</si>
  <si>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</si>
  <si>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</si>
  <si>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</si>
  <si>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</si>
  <si>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</si>
  <si>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</si>
  <si>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</si>
  <si>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</si>
  <si>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</si>
  <si>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</si>
  <si>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</si>
  <si>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</si>
  <si>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</si>
  <si>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</si>
  <si>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</si>
  <si>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</si>
  <si>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</si>
  <si>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</si>
  <si>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</si>
  <si>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</si>
  <si>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</si>
  <si>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</si>
  <si>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</si>
  <si>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</si>
  <si>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</si>
  <si>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</si>
  <si>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</si>
  <si>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</si>
  <si>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</si>
  <si>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</si>
  <si>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</si>
  <si>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</si>
  <si>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</si>
  <si>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</si>
  <si>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</si>
  <si>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</si>
  <si>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</si>
  <si>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</si>
  <si>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</si>
  <si>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</si>
  <si>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</si>
  <si>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</si>
  <si>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</si>
  <si>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</si>
  <si>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</si>
  <si>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</si>
  <si>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</si>
  <si>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</si>
  <si>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</si>
  <si>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</si>
  <si>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</si>
  <si>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</si>
  <si>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</si>
  <si>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</si>
  <si>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</si>
  <si>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</si>
  <si>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</si>
  <si>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</si>
  <si>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</si>
  <si>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</si>
  <si>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</si>
  <si>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</si>
  <si>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</si>
  <si>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</si>
  <si>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</si>
  <si>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</si>
  <si>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</si>
  <si>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</si>
  <si>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</si>
  <si>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</si>
  <si>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</si>
  <si>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</si>
  <si>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</si>
  <si>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</si>
  <si>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</si>
  <si>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</si>
  <si>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</si>
  <si>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</si>
  <si>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</si>
  <si>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</si>
  <si>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</si>
  <si>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</si>
  <si>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</si>
  <si>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</si>
  <si>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</si>
  <si>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</si>
  <si>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</si>
  <si>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</si>
  <si>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</si>
  <si>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</si>
  <si>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</si>
  <si>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</si>
  <si>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</si>
  <si>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</si>
  <si>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</si>
  <si>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</si>
  <si>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</si>
  <si>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</si>
  <si>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</si>
  <si>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</si>
  <si>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</si>
  <si>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</si>
  <si>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</si>
  <si>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</si>
  <si>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</si>
  <si>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</si>
  <si>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</si>
  <si>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</si>
  <si>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</si>
  <si>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</si>
  <si>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</si>
  <si>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</si>
  <si>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</si>
  <si>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</si>
  <si>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</si>
  <si>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</si>
  <si>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</si>
  <si>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</si>
  <si>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</si>
  <si>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</si>
  <si>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</si>
  <si>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</si>
  <si>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</si>
  <si>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</si>
  <si>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</si>
  <si>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</si>
  <si>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</si>
  <si>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</si>
  <si>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</si>
  <si>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</si>
  <si>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</si>
  <si>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</si>
  <si>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</si>
  <si>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</si>
  <si>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</si>
  <si>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</si>
  <si>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</si>
  <si>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</si>
  <si>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</si>
  <si>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</si>
  <si>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</si>
  <si>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</si>
  <si>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</si>
  <si>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</si>
  <si>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</si>
  <si>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</si>
  <si>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</si>
  <si>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</si>
  <si>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</si>
  <si>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</si>
  <si>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</si>
  <si>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</si>
  <si>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</si>
  <si>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</si>
  <si>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</si>
  <si>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</si>
  <si>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</si>
  <si>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</si>
  <si>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</si>
  <si>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</si>
  <si>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</si>
  <si>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</si>
  <si>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</si>
  <si>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</si>
  <si>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</si>
  <si>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</si>
  <si>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</si>
  <si>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</si>
  <si>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</si>
  <si>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</si>
  <si>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</si>
  <si>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</si>
  <si>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</si>
  <si>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</si>
  <si>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</si>
  <si>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</si>
  <si>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</si>
  <si>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</si>
  <si>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</si>
  <si>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</si>
  <si>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</si>
  <si>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</si>
  <si>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</si>
  <si>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</si>
  <si>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</si>
  <si>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</si>
  <si>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</si>
  <si>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</si>
  <si>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</si>
  <si>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</si>
  <si>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</si>
  <si>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</si>
  <si>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</si>
  <si>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</si>
  <si>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</si>
  <si>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</si>
  <si>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</si>
  <si>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</si>
  <si>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</si>
  <si>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</si>
  <si>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</si>
  <si>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</si>
  <si>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</si>
  <si>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</si>
  <si>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</si>
  <si>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</si>
  <si>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</si>
  <si>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</si>
  <si>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</si>
  <si>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</si>
  <si>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</si>
  <si>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</si>
  <si>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</si>
  <si>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</si>
  <si>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</si>
  <si>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</si>
  <si>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</si>
  <si>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</si>
  <si>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</si>
  <si>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</si>
  <si>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</si>
  <si>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</si>
  <si>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</si>
  <si>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</si>
  <si>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</si>
  <si>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</si>
  <si>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</si>
  <si>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</si>
  <si>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</si>
  <si>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</si>
  <si>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</si>
  <si>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</si>
  <si>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</si>
  <si>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</si>
  <si>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</si>
  <si>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</si>
  <si>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</si>
  <si>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</si>
  <si>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</si>
  <si>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</si>
  <si>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</si>
  <si>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</si>
  <si>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</si>
  <si>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</si>
  <si>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</si>
  <si>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</si>
  <si>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</si>
  <si>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</si>
  <si>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</si>
  <si>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</si>
  <si>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</si>
  <si>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</si>
  <si>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</si>
  <si>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</si>
  <si>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</si>
  <si>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</si>
  <si>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</si>
  <si>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</si>
  <si>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</si>
  <si>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</si>
  <si>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</si>
  <si>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</si>
  <si>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</si>
  <si>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</si>
  <si>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</si>
  <si>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</si>
  <si>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</si>
  <si>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</si>
  <si>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</si>
  <si>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</si>
  <si>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</si>
  <si>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</si>
  <si>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</si>
  <si>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</si>
  <si>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</si>
  <si>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</si>
  <si>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</si>
  <si>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</si>
  <si>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</si>
  <si>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</si>
  <si>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</si>
  <si>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</si>
  <si>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</si>
  <si>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</si>
  <si>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</si>
  <si>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</si>
  <si>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</si>
  <si>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</si>
  <si>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</si>
  <si>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</si>
  <si>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</si>
  <si>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</si>
  <si>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</si>
  <si>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</si>
  <si>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</si>
  <si>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</si>
  <si>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</si>
  <si>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</si>
  <si>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</si>
  <si>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</si>
  <si>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</si>
  <si>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</si>
  <si>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</si>
  <si>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</si>
  <si>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</si>
  <si>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</si>
  <si>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</si>
  <si>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</si>
  <si>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</si>
  <si>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</si>
  <si>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</si>
  <si>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</si>
  <si>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</si>
  <si>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</si>
  <si>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</si>
  <si>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</si>
  <si>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</si>
  <si>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</si>
  <si>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</si>
  <si>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</si>
  <si>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</si>
  <si>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</si>
  <si>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</si>
  <si>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</si>
  <si>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</si>
  <si>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</si>
  <si>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</si>
  <si>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</si>
  <si>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</si>
  <si>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</si>
  <si>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</si>
  <si>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</si>
  <si>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</si>
  <si>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</si>
  <si>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</si>
  <si>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</si>
  <si>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</si>
  <si>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</si>
  <si>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</si>
  <si>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</si>
  <si>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</si>
  <si>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</si>
  <si>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</si>
  <si>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</si>
  <si>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</si>
  <si>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</si>
  <si>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</si>
  <si>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</si>
  <si>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</si>
  <si>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</si>
  <si>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</si>
  <si>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</si>
  <si>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</si>
  <si>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</si>
  <si>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</si>
  <si>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</si>
  <si>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</si>
  <si>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</si>
  <si>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</si>
  <si>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</si>
  <si>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</si>
  <si>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</si>
  <si>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</si>
  <si>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</si>
  <si>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</si>
  <si>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</si>
  <si>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</si>
  <si>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</si>
  <si>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</si>
  <si>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</si>
  <si>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</si>
  <si>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</si>
  <si>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</si>
  <si>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</si>
  <si>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</si>
  <si>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</si>
  <si>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</si>
  <si>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</si>
  <si>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</si>
  <si>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</si>
  <si>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</si>
  <si>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</si>
  <si>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</si>
  <si>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</si>
  <si>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</si>
  <si>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</si>
  <si>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</si>
  <si>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</si>
  <si>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</si>
  <si>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</si>
  <si>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</si>
  <si>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</si>
  <si>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</si>
  <si>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</si>
  <si>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</si>
  <si>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</si>
  <si>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</si>
  <si>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</si>
  <si>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</si>
  <si>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</si>
  <si>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</si>
  <si>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</si>
  <si>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</si>
  <si>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</si>
  <si>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</si>
  <si>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</si>
  <si>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</si>
  <si>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</si>
  <si>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</si>
  <si>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</si>
  <si>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</si>
  <si>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</si>
  <si>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</si>
  <si>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</si>
  <si>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</si>
  <si>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</si>
  <si>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</si>
  <si>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</si>
  <si>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</si>
  <si>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</si>
  <si>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</si>
  <si>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</si>
  <si>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</si>
  <si>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</si>
  <si>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</si>
  <si>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</si>
  <si>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</si>
  <si>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</si>
  <si>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</si>
  <si>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</si>
  <si>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</si>
  <si>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</si>
  <si>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</si>
  <si>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</si>
  <si>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</si>
  <si>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</si>
  <si>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</si>
  <si>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</si>
  <si>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</si>
  <si>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</si>
  <si>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</si>
  <si>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</si>
  <si>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</si>
  <si>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</si>
  <si>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</si>
  <si>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</si>
  <si>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</si>
  <si>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</si>
  <si>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</si>
  <si>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</si>
  <si>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</si>
  <si>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</si>
  <si>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</si>
  <si>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</si>
  <si>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</si>
  <si>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</si>
  <si>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</si>
  <si>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</si>
  <si>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</si>
  <si>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</si>
  <si>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</si>
  <si>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</si>
  <si>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</si>
  <si>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</si>
  <si>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</si>
  <si>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</si>
  <si>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</si>
  <si>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</si>
  <si>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</si>
  <si>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</si>
  <si>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</si>
  <si>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</si>
  <si>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</si>
  <si>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</si>
  <si>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</si>
  <si>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</si>
  <si>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</si>
  <si>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</si>
  <si>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</si>
  <si>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</si>
  <si>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</si>
  <si>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</si>
  <si>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</si>
  <si>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</si>
  <si>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</si>
  <si>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</si>
  <si>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</si>
  <si>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</si>
  <si>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</si>
  <si>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</si>
  <si>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</si>
  <si>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</si>
  <si>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</si>
  <si>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</si>
  <si>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</si>
  <si>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</si>
  <si>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</si>
  <si>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</si>
  <si>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</si>
  <si>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</si>
  <si>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</si>
  <si>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</si>
  <si>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</si>
  <si>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</si>
  <si>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</si>
  <si>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</si>
  <si>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</si>
  <si>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</si>
  <si>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</si>
  <si>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</si>
  <si>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</si>
  <si>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</si>
  <si>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</si>
  <si>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</si>
  <si>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</si>
  <si>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</si>
  <si>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</si>
  <si>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</si>
  <si>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</si>
  <si>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</si>
  <si>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</si>
  <si>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</si>
  <si>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</si>
  <si>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</si>
  <si>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</si>
  <si>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</si>
  <si>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</si>
  <si>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</si>
  <si>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</si>
  <si>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</si>
  <si>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</si>
  <si>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</si>
  <si>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</si>
  <si>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</si>
  <si>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</si>
  <si>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</si>
  <si>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</si>
  <si>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</si>
  <si>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</si>
  <si>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</si>
  <si>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</si>
  <si>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</si>
  <si>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</si>
  <si>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</si>
  <si>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</si>
  <si>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</si>
  <si>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</si>
  <si>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</si>
  <si>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</si>
  <si>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</si>
  <si>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</si>
  <si>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</si>
  <si>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</si>
  <si>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</si>
  <si>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</si>
  <si>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</si>
  <si>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</si>
  <si>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</si>
  <si>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</si>
  <si>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</si>
  <si>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</si>
  <si>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</si>
  <si>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</si>
  <si>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</si>
  <si>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</si>
  <si>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</si>
  <si>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</si>
  <si>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</si>
  <si>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</si>
  <si>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</si>
  <si>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</si>
  <si>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</si>
  <si>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</si>
  <si>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</si>
  <si>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</si>
  <si>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</si>
  <si>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</si>
  <si>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</si>
  <si>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</si>
  <si>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</si>
  <si>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</si>
  <si>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</si>
  <si>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</si>
  <si>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</si>
  <si>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</si>
  <si>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</si>
  <si>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</si>
  <si>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</si>
  <si>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</si>
  <si>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</si>
  <si>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</si>
  <si>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</si>
  <si>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</si>
  <si>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</si>
  <si>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</si>
  <si>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</si>
  <si>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</si>
  <si>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</si>
  <si>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</si>
  <si>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</si>
  <si>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</si>
  <si>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</si>
  <si>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</si>
  <si>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</si>
  <si>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</si>
  <si>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</si>
  <si>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</si>
  <si>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</si>
  <si>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</si>
  <si>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</si>
  <si>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</si>
  <si>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</si>
  <si>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</si>
  <si>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</si>
  <si>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</si>
  <si>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</si>
  <si>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</si>
  <si>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</si>
  <si>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</si>
  <si>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</si>
  <si>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</si>
  <si>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</si>
  <si>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</si>
  <si>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</si>
  <si>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</si>
  <si>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</si>
  <si>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</si>
  <si>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</si>
  <si>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</si>
  <si>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</si>
  <si>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</si>
  <si>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</si>
  <si>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</si>
  <si>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</si>
  <si>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</si>
  <si>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</si>
  <si>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</si>
  <si>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</si>
  <si>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</si>
  <si>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</si>
  <si>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</si>
  <si>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</si>
  <si>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</si>
  <si>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</si>
  <si>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</si>
  <si>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</si>
  <si>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</si>
  <si>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</si>
  <si>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</si>
  <si>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</si>
  <si>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</si>
  <si>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</si>
  <si>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</si>
  <si>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</si>
  <si>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</si>
  <si>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</si>
  <si>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</si>
  <si>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</si>
  <si>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</si>
  <si>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</si>
  <si>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</si>
  <si>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</si>
  <si>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</si>
  <si>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</si>
  <si>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</si>
  <si>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</si>
  <si>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</si>
  <si>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</si>
  <si>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</si>
  <si>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</si>
  <si>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</si>
  <si>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</si>
  <si>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</si>
  <si>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</si>
  <si>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</si>
  <si>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</si>
  <si>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</si>
  <si>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</si>
  <si>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</si>
  <si>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</si>
  <si>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</si>
  <si>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</si>
  <si>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</si>
  <si>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</si>
  <si>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</si>
  <si>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</si>
  <si>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</si>
  <si>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</si>
  <si>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</si>
  <si>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</si>
  <si>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</si>
  <si>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</si>
  <si>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</si>
  <si>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</si>
  <si>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</si>
  <si>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</si>
  <si>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</si>
  <si>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</si>
  <si>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</si>
  <si>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</si>
  <si>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</si>
  <si>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</si>
  <si>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</si>
  <si>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</si>
  <si>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</si>
  <si>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</si>
  <si>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</si>
  <si>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</si>
  <si>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</si>
  <si>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</si>
  <si>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</si>
  <si>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</si>
  <si>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</si>
  <si>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</si>
  <si>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</si>
  <si>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</si>
  <si>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</si>
  <si>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</si>
  <si>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</si>
  <si>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</si>
  <si>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</si>
  <si>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</si>
  <si>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</si>
  <si>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</si>
  <si>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</si>
  <si>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</si>
  <si>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</si>
  <si>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</si>
  <si>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</si>
  <si>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</si>
  <si>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</si>
  <si>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</si>
  <si>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</si>
  <si>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</si>
  <si>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</si>
  <si>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</si>
  <si>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</si>
  <si>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</si>
  <si>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</si>
  <si>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</si>
  <si>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</si>
  <si>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</si>
  <si>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</si>
  <si>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</si>
  <si>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</si>
  <si>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</si>
  <si>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</si>
  <si>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</si>
  <si>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</si>
  <si>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</si>
  <si>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</si>
  <si>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</si>
  <si>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</si>
  <si>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</si>
  <si>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</si>
  <si>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</si>
  <si>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</si>
  <si>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</si>
  <si>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</si>
  <si>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</si>
  <si>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</si>
  <si>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</si>
  <si>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</si>
  <si>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</si>
  <si>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</si>
  <si>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</si>
  <si>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</si>
  <si>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</si>
  <si>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</si>
  <si>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</si>
  <si>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</si>
  <si>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</si>
  <si>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</si>
  <si>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</si>
  <si>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</si>
  <si>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</si>
  <si>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</si>
  <si>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</si>
  <si>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</si>
  <si>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</si>
  <si>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</si>
  <si>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</si>
  <si>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</si>
  <si>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</si>
  <si>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</si>
  <si>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</si>
  <si>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</si>
  <si>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</si>
  <si>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</si>
  <si>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</si>
  <si>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</si>
  <si>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</si>
  <si>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</si>
  <si>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</si>
  <si>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</si>
  <si>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</si>
  <si>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</si>
  <si>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</si>
  <si>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</si>
  <si>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</si>
  <si>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</si>
  <si>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</si>
  <si>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</si>
  <si>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</si>
  <si>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</si>
  <si>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</si>
  <si>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</si>
  <si>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</si>
  <si>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</si>
  <si>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</si>
  <si>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</si>
  <si>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</si>
  <si>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</si>
  <si>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</si>
  <si>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</si>
  <si>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</si>
  <si>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</si>
  <si>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</si>
  <si>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</si>
  <si>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</si>
  <si>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</si>
  <si>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</si>
  <si>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</si>
  <si>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</si>
  <si>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</si>
  <si>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</si>
  <si>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</si>
  <si>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</si>
  <si>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</si>
  <si>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</si>
  <si>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</si>
  <si>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</si>
  <si>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</si>
  <si>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</si>
  <si>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</si>
  <si>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</si>
  <si>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</si>
  <si>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</si>
  <si>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</si>
  <si>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</si>
  <si>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</si>
  <si>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</si>
  <si>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</si>
  <si>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</si>
  <si>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</si>
  <si>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</si>
  <si>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</si>
  <si>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</si>
  <si>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</si>
  <si>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</si>
  <si>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</si>
  <si>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</si>
  <si>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</si>
  <si>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</si>
  <si>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</si>
  <si>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</si>
  <si>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</si>
  <si>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</si>
  <si>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</si>
  <si>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</si>
  <si>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</si>
  <si>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</si>
  <si>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</si>
  <si>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</si>
  <si>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</si>
  <si>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</si>
  <si>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</si>
  <si>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</si>
  <si>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</si>
  <si>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</si>
  <si>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</si>
  <si>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</si>
  <si>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</si>
  <si>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</si>
  <si>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</si>
  <si>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</si>
  <si>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</si>
  <si>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</si>
  <si>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</si>
  <si>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</si>
  <si>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</si>
  <si>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</si>
  <si>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</si>
  <si>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</si>
  <si>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</si>
  <si>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</si>
  <si>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</si>
  <si>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</si>
  <si>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</si>
  <si>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</si>
  <si>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</si>
  <si>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</si>
  <si>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</si>
  <si>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</si>
  <si>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</si>
  <si>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</si>
  <si>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</si>
  <si>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</si>
  <si>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</si>
  <si>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</si>
  <si>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</si>
  <si>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</si>
  <si>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</si>
  <si>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</si>
  <si>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</si>
  <si>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</si>
  <si>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</si>
  <si>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</si>
  <si>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</si>
  <si>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</si>
  <si>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</si>
  <si>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</si>
  <si>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</si>
  <si>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</si>
  <si>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</si>
  <si>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</si>
  <si>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</si>
  <si>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</si>
  <si>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</si>
  <si>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</si>
  <si>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</si>
  <si>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</si>
  <si>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</si>
  <si>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</si>
  <si>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</si>
  <si>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</si>
  <si>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</si>
  <si>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</si>
  <si>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</si>
  <si>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</si>
  <si>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</si>
  <si>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</si>
  <si>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</si>
  <si>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</si>
  <si>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</si>
  <si>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</si>
  <si>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</si>
  <si>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</si>
  <si>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</si>
  <si>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</si>
  <si>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</si>
  <si>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</si>
  <si>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</si>
  <si>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</si>
  <si>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</si>
  <si>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</si>
  <si>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</si>
  <si>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</si>
  <si>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</si>
  <si>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</si>
  <si>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</si>
  <si>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</si>
  <si>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</si>
  <si>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</si>
  <si>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</si>
  <si>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</si>
  <si>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</si>
  <si>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</si>
  <si>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</si>
  <si>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</si>
  <si>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</si>
  <si>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</si>
  <si>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</si>
  <si>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</si>
  <si>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</si>
  <si>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</si>
  <si>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</si>
  <si>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</si>
  <si>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</si>
  <si>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</si>
  <si>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</si>
  <si>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</si>
  <si>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</si>
  <si>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</si>
  <si>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</si>
  <si>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</si>
  <si>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</si>
  <si>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</si>
  <si>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</si>
  <si>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</si>
  <si>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</si>
  <si>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</si>
  <si>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</si>
  <si>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</si>
  <si>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</si>
  <si>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</si>
  <si>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</si>
  <si>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</si>
  <si>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</si>
  <si>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</si>
  <si>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</si>
  <si>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</si>
  <si>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</si>
  <si>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</si>
  <si>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</si>
  <si>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</si>
  <si>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</si>
  <si>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</si>
  <si>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</si>
  <si>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</si>
  <si>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</si>
  <si>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</si>
  <si>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</si>
  <si>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</si>
  <si>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</si>
  <si>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</si>
  <si>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</si>
  <si>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</si>
  <si>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</si>
  <si>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</si>
  <si>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</si>
  <si>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</si>
  <si>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</si>
  <si>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</si>
  <si>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</si>
  <si>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</si>
  <si>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</si>
  <si>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</si>
  <si>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</si>
  <si>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</si>
  <si>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</si>
  <si>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</si>
  <si>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</si>
  <si>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</si>
  <si>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</si>
  <si>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</si>
  <si>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</si>
  <si>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</si>
  <si>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</si>
  <si>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</si>
  <si>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</si>
  <si>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</si>
  <si>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</si>
  <si>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</si>
  <si>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</si>
  <si>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</si>
  <si>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</si>
  <si>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</si>
  <si>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</si>
  <si>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</si>
  <si>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</si>
  <si>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</si>
  <si>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</si>
  <si>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</si>
  <si>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</si>
  <si>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</si>
  <si>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</si>
  <si>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</si>
  <si>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</si>
  <si>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</si>
  <si>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</si>
  <si>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</si>
  <si>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</si>
  <si>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</si>
  <si>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</si>
  <si>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</si>
  <si>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</si>
  <si>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</si>
  <si>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</si>
  <si>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</si>
  <si>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</si>
  <si>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</si>
  <si>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</si>
  <si>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</si>
  <si>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</si>
  <si>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</si>
  <si>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</si>
  <si>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</si>
  <si>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</si>
  <si>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</si>
  <si>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</si>
  <si>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</si>
  <si>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</si>
  <si>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</si>
  <si>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</si>
  <si>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</si>
  <si>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</si>
  <si>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</si>
  <si>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</si>
  <si>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</si>
  <si>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</si>
  <si>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</si>
  <si>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</si>
  <si>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</si>
  <si>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</si>
  <si>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</si>
  <si>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</si>
  <si>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</si>
  <si>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</si>
  <si>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</si>
  <si>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</si>
  <si>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</si>
  <si>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</si>
  <si>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</si>
  <si>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</si>
  <si>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</si>
  <si>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</si>
  <si>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</si>
  <si>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</si>
  <si>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</si>
  <si>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</si>
  <si>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</si>
  <si>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</si>
  <si>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</si>
  <si>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</si>
  <si>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</si>
  <si>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</si>
  <si>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</si>
  <si>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</si>
  <si>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</si>
  <si>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</si>
  <si>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</si>
  <si>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</si>
  <si>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</si>
  <si>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</si>
  <si>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</si>
  <si>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</si>
  <si>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</si>
  <si>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</si>
  <si>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</si>
  <si>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</si>
  <si>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</si>
  <si>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</si>
  <si>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</si>
  <si>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</si>
  <si>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</si>
  <si>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</si>
  <si>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</si>
  <si>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</si>
  <si>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</si>
  <si>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</si>
  <si>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</si>
  <si>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</si>
  <si>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</si>
  <si>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</si>
  <si>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</si>
  <si>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</si>
  <si>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</si>
  <si>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</si>
  <si>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</si>
  <si>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</si>
  <si>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</si>
  <si>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</si>
  <si>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</si>
  <si>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</si>
  <si>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</si>
  <si>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</si>
  <si>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</si>
  <si>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</si>
  <si>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</si>
  <si>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</si>
  <si>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</si>
  <si>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</si>
  <si>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</si>
  <si>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</si>
  <si>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</si>
  <si>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</si>
  <si>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</si>
  <si>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</si>
  <si>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</si>
  <si>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</si>
  <si>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</si>
  <si>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</si>
  <si>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</si>
  <si>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</si>
  <si>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</si>
  <si>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</si>
  <si>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</si>
  <si>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</si>
  <si>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</si>
  <si>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</si>
  <si>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</si>
  <si>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</si>
  <si>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</si>
  <si>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</si>
  <si>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</si>
  <si>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</si>
  <si>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</si>
  <si>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</si>
  <si>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</si>
  <si>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</si>
  <si>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</si>
  <si>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</si>
  <si>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</si>
  <si>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</si>
  <si>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</si>
  <si>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</si>
  <si>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</si>
  <si>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</si>
  <si>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</si>
  <si>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</si>
  <si>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</si>
  <si>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</si>
  <si>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</si>
  <si>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</si>
  <si>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</si>
  <si>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</si>
  <si>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</si>
  <si>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</si>
  <si>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</si>
  <si>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</si>
  <si>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</si>
  <si>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</si>
  <si>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</si>
  <si>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</si>
  <si>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</si>
  <si>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</si>
  <si>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</si>
  <si>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</si>
  <si>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</si>
  <si>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</si>
  <si>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</si>
  <si>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</si>
  <si>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</si>
  <si>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</si>
  <si>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</si>
  <si>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</si>
  <si>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</si>
  <si>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</si>
  <si>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</si>
  <si>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</si>
  <si>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</si>
  <si>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</si>
  <si>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</si>
  <si>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</si>
  <si>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</si>
  <si>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</si>
  <si>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</si>
  <si>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</si>
  <si>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</si>
  <si>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</si>
  <si>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</si>
  <si>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</si>
  <si>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</si>
  <si>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</si>
  <si>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</si>
  <si>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</si>
  <si>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</si>
  <si>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</si>
  <si>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</si>
  <si>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</si>
  <si>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</si>
  <si>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</si>
  <si>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</si>
  <si>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</si>
  <si>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</si>
  <si>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</si>
  <si>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</si>
  <si>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</si>
  <si>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</si>
  <si>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</si>
  <si>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</si>
  <si>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</si>
  <si>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</si>
  <si>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</si>
  <si>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</si>
  <si>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</si>
  <si>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</si>
  <si>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</si>
  <si>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</si>
  <si>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</si>
  <si>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</si>
  <si>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</si>
  <si>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</si>
  <si>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</si>
  <si>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</si>
  <si>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</si>
  <si>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</si>
  <si>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</si>
  <si>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</si>
  <si>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</si>
  <si>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</si>
  <si>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</si>
  <si>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</si>
  <si>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</si>
  <si>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</si>
  <si>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</si>
  <si>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</si>
  <si>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</si>
  <si>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</si>
  <si>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</si>
  <si>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</si>
  <si>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</si>
  <si>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</si>
  <si>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</si>
  <si>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</si>
  <si>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</si>
  <si>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</si>
  <si>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</si>
  <si>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</si>
  <si>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</si>
  <si>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</si>
  <si>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</si>
  <si>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</si>
  <si>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</si>
  <si>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</si>
  <si>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</si>
  <si>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</si>
  <si>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</si>
  <si>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</si>
  <si>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</si>
  <si>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</si>
  <si>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</si>
  <si>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</si>
  <si>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</si>
  <si>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</si>
  <si>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</si>
  <si>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</si>
  <si>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</si>
  <si>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</si>
  <si>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</si>
  <si>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</si>
  <si>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</si>
  <si>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</si>
  <si>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</si>
  <si>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</si>
  <si>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</si>
  <si>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</si>
  <si>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</si>
  <si>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</si>
  <si>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</si>
  <si>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</si>
  <si>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</si>
  <si>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</si>
  <si>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</si>
  <si>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</si>
  <si>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</si>
  <si>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</si>
  <si>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</si>
  <si>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</si>
  <si>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</si>
  <si>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</si>
  <si>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</si>
  <si>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</si>
  <si>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</si>
  <si>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</si>
  <si>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</si>
  <si>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</si>
  <si>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</si>
  <si>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</si>
  <si>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</si>
  <si>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</si>
  <si>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</si>
  <si>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</si>
  <si>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</si>
  <si>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</si>
  <si>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</si>
  <si>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</si>
  <si>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</si>
  <si>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</si>
  <si>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</si>
  <si>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</si>
  <si>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</si>
  <si>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</si>
  <si>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</si>
  <si>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</si>
  <si>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</si>
  <si>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</si>
  <si>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</si>
  <si>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</si>
  <si>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</si>
  <si>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</si>
  <si>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</si>
  <si>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</si>
  <si>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</si>
  <si>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</si>
  <si>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</si>
  <si>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</si>
  <si>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</si>
  <si>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</si>
  <si>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</si>
  <si>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</si>
  <si>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</si>
  <si>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</si>
  <si>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</si>
  <si>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</si>
  <si>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</si>
  <si>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</si>
  <si>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</si>
  <si>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</si>
  <si>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</si>
  <si>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</si>
  <si>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</si>
  <si>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</si>
  <si>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</si>
  <si>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</si>
  <si>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</si>
  <si>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</si>
  <si>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</si>
  <si>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</si>
  <si>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</si>
  <si>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</si>
  <si>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</si>
  <si>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</si>
  <si>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</si>
  <si>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</si>
  <si>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</si>
  <si>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</si>
  <si>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</si>
  <si>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</si>
  <si>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</si>
  <si>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</si>
  <si>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</si>
  <si>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</si>
  <si>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</si>
  <si>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</si>
  <si>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</si>
  <si>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</si>
  <si>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</si>
  <si>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</si>
  <si>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</si>
  <si>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</si>
  <si>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</si>
  <si>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</si>
  <si>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</si>
  <si>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</si>
  <si>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</si>
  <si>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</si>
  <si>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</si>
  <si>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</si>
  <si>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</si>
  <si>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</si>
  <si>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</si>
  <si>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</si>
  <si>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</si>
  <si>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</si>
  <si>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</si>
  <si>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</si>
  <si>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</si>
  <si>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</si>
  <si>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</si>
  <si>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</si>
  <si>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</si>
  <si>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</si>
  <si>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</si>
  <si>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</si>
  <si>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</si>
  <si>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</si>
  <si>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</si>
  <si>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</si>
  <si>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</si>
  <si>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</si>
  <si>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</si>
  <si>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</si>
  <si>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</si>
  <si>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</si>
  <si>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</si>
  <si>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</si>
  <si>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</si>
  <si>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</si>
  <si>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</si>
  <si>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</si>
  <si>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</si>
  <si>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</si>
  <si>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</si>
  <si>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</si>
  <si>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</si>
  <si>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</si>
  <si>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</si>
  <si>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</si>
  <si>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</si>
  <si>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</si>
  <si>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</si>
  <si>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</si>
  <si>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</si>
  <si>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</si>
  <si>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</si>
  <si>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</si>
  <si>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</si>
  <si>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</si>
  <si>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</si>
  <si>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</si>
  <si>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</si>
  <si>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</si>
  <si>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</si>
  <si>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</si>
  <si>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</si>
  <si>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</si>
  <si>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</si>
  <si>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</si>
  <si>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</si>
  <si>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</si>
  <si>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</si>
  <si>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</si>
  <si>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</si>
  <si>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</si>
  <si>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</si>
  <si>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</si>
  <si>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</si>
  <si>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</si>
  <si>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</si>
  <si>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</si>
  <si>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</si>
  <si>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</si>
  <si>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</si>
  <si>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</si>
  <si>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</si>
  <si>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</si>
  <si>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</si>
  <si>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</si>
  <si>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</si>
  <si>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</si>
  <si>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</si>
  <si>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</si>
  <si>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</si>
  <si>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</si>
  <si>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</si>
  <si>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</si>
  <si>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</si>
  <si>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</si>
  <si>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</si>
  <si>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</si>
  <si>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</si>
  <si>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</si>
  <si>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</si>
  <si>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</si>
  <si>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</si>
  <si>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</si>
  <si>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</si>
  <si>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</si>
  <si>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</si>
  <si>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</si>
  <si>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</si>
  <si>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</si>
  <si>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</si>
  <si>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</si>
  <si>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</si>
  <si>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</si>
  <si>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</si>
  <si>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</si>
  <si>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</si>
  <si>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</si>
  <si>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</si>
  <si>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</si>
  <si>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</si>
  <si>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</si>
  <si>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</si>
  <si>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</si>
  <si>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</si>
  <si>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</si>
  <si>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</si>
  <si>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</si>
  <si>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</si>
  <si>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</si>
  <si>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</si>
  <si>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</si>
  <si>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</si>
  <si>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</si>
  <si>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</si>
  <si>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</si>
  <si>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</si>
  <si>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</si>
  <si>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</si>
  <si>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</si>
  <si>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</si>
  <si>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</si>
  <si>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</si>
  <si>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</si>
  <si>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</si>
  <si>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</si>
  <si>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</si>
  <si>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</si>
  <si>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</si>
  <si>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</si>
  <si>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</si>
  <si>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</si>
  <si>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</si>
  <si>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</si>
  <si>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</si>
  <si>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</si>
  <si>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</si>
  <si>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</si>
  <si>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</si>
  <si>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</si>
  <si>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</si>
  <si>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</si>
  <si>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</si>
  <si>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</si>
  <si>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</si>
  <si>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</si>
  <si>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</si>
  <si>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</si>
  <si>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</si>
  <si>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</si>
  <si>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</si>
  <si>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</si>
  <si>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</si>
  <si>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</si>
  <si>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</si>
  <si>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</si>
  <si>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</si>
  <si>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</si>
  <si>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</si>
  <si>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</si>
  <si>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</si>
  <si>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</si>
  <si>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</si>
  <si>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</si>
  <si>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</si>
  <si>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</si>
  <si>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</si>
  <si>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</si>
  <si>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</si>
  <si>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</si>
  <si>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</si>
  <si>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</si>
  <si>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</si>
  <si>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</si>
  <si>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</si>
  <si>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</si>
  <si>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</si>
  <si>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</si>
  <si>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</si>
  <si>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</si>
  <si>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</si>
  <si>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</si>
  <si>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</si>
  <si>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</si>
  <si>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</si>
  <si>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</si>
  <si>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</si>
  <si>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</si>
  <si>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</si>
  <si>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</si>
  <si>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</si>
  <si>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</si>
  <si>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</si>
  <si>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</si>
  <si>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</si>
  <si>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</si>
  <si>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</si>
  <si>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</si>
  <si>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</si>
  <si>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</si>
  <si>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</si>
  <si>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</si>
  <si>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</si>
  <si>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</si>
  <si>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</si>
  <si>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</si>
  <si>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</si>
  <si>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</si>
  <si>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</si>
  <si>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</si>
  <si>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</si>
  <si>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</si>
  <si>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</si>
  <si>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</si>
  <si>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</si>
  <si>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</si>
  <si>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</si>
  <si>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</si>
  <si>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</si>
  <si>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</si>
  <si>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</si>
  <si>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</si>
  <si>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</si>
  <si>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</si>
  <si>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</si>
  <si>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</si>
  <si>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</si>
  <si>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</si>
  <si>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</si>
  <si>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</si>
  <si>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</si>
  <si>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</si>
  <si>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</si>
  <si>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</si>
  <si>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</si>
  <si>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</si>
  <si>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</si>
  <si>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</si>
  <si>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</si>
  <si>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</si>
  <si>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</si>
  <si>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</si>
  <si>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</si>
  <si>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</si>
  <si>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</si>
  <si>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</si>
  <si>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</si>
  <si>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</si>
  <si>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</si>
  <si>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</si>
  <si>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</si>
  <si>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</si>
  <si>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</si>
  <si>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</si>
  <si>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</si>
  <si>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</si>
  <si>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</si>
  <si>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</si>
  <si>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</si>
  <si>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</si>
  <si>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</si>
  <si>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</si>
  <si>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</si>
  <si>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</si>
  <si>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</si>
  <si>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</si>
  <si>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</si>
  <si>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</si>
  <si>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</si>
  <si>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</si>
  <si>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</si>
  <si>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</si>
  <si>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</si>
  <si>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</si>
  <si>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</si>
  <si>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</si>
  <si>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</si>
  <si>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</si>
  <si>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</si>
  <si>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</si>
  <si>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</si>
  <si>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</si>
  <si>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</si>
  <si>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</si>
  <si>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</si>
  <si>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</si>
  <si>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</si>
  <si>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</si>
  <si>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</si>
  <si>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</si>
  <si>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</si>
  <si>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</si>
  <si>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</si>
  <si>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</si>
  <si>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</si>
  <si>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</si>
  <si>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</si>
  <si>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</si>
  <si>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</si>
  <si>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</si>
  <si>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</si>
  <si>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</si>
  <si>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</si>
  <si>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</si>
  <si>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</si>
  <si>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</si>
  <si>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</si>
  <si>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</si>
  <si>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</si>
  <si>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</si>
  <si>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</si>
  <si>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</si>
  <si>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</si>
  <si>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</si>
  <si>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</si>
  <si>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</si>
  <si>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</si>
  <si>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</si>
  <si>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</si>
  <si>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</si>
  <si>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</si>
  <si>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</si>
  <si>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</si>
  <si>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</si>
  <si>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</si>
  <si>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</si>
  <si>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</si>
  <si>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</si>
  <si>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</si>
  <si>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</si>
  <si>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</si>
  <si>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</si>
  <si>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</si>
  <si>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</si>
  <si>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</si>
  <si>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</si>
  <si>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</si>
  <si>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</si>
  <si>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</si>
  <si>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</si>
  <si>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</si>
  <si>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</si>
  <si>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</si>
  <si>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</si>
  <si>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</si>
  <si>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</si>
  <si>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</si>
  <si>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</si>
  <si>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</si>
  <si>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</si>
  <si>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</si>
  <si>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</si>
  <si>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</si>
  <si>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</si>
  <si>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</si>
  <si>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</si>
  <si>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</si>
  <si>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</si>
  <si>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</si>
  <si>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</si>
  <si>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</si>
  <si>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</si>
  <si>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</si>
  <si>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</si>
  <si>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</si>
  <si>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</si>
  <si>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</si>
  <si>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</si>
  <si>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</si>
  <si>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</si>
  <si>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</si>
  <si>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</si>
  <si>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</si>
  <si>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</si>
  <si>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</si>
  <si>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</si>
  <si>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</si>
  <si>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</si>
  <si>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</si>
  <si>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</si>
  <si>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</si>
  <si>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</si>
  <si>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</si>
  <si>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</si>
  <si>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</si>
  <si>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</si>
  <si>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</si>
  <si>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</si>
  <si>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</si>
  <si>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</si>
  <si>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</si>
  <si>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</si>
  <si>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</si>
  <si>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</si>
  <si>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</si>
  <si>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</si>
  <si>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</si>
  <si>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</si>
  <si>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</si>
  <si>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</si>
  <si>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</si>
  <si>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</si>
  <si>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</si>
  <si>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</si>
  <si>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</si>
  <si>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</si>
  <si>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</si>
  <si>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</si>
  <si>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</si>
  <si>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</si>
  <si>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</si>
  <si>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</si>
  <si>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</si>
  <si>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</si>
  <si>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</si>
  <si>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</si>
  <si>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</si>
  <si>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</si>
  <si>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</si>
  <si>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</si>
  <si>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</si>
  <si>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</si>
  <si>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</si>
  <si>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</si>
  <si>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</si>
  <si>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</si>
  <si>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</si>
  <si>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</si>
  <si>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</si>
  <si>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</si>
  <si>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</si>
  <si>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</si>
  <si>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</si>
  <si>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</si>
  <si>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</si>
  <si>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</si>
  <si>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</si>
  <si>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</si>
  <si>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</si>
  <si>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</si>
  <si>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</si>
  <si>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</si>
  <si>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</si>
  <si>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</si>
  <si>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</si>
  <si>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</si>
  <si>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</si>
  <si>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</si>
  <si>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</si>
  <si>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</si>
  <si>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</si>
  <si>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</si>
  <si>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</si>
  <si>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</si>
  <si>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</si>
  <si>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</si>
  <si>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</si>
  <si>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</si>
  <si>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</si>
  <si>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</si>
  <si>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</si>
  <si>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</si>
  <si>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</si>
  <si>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</si>
  <si>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</si>
  <si>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</si>
  <si>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</si>
  <si>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</si>
  <si>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</si>
  <si>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</si>
  <si>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</si>
  <si>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</si>
  <si>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</si>
  <si>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</si>
  <si>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</si>
  <si>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</si>
  <si>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</si>
  <si>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</si>
  <si>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</si>
  <si>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</si>
  <si>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</si>
  <si>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</si>
  <si>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</si>
  <si>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</si>
  <si>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</si>
  <si>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</si>
  <si>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</si>
  <si>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</si>
  <si>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</si>
  <si>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</si>
  <si>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</si>
  <si>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</si>
  <si>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</si>
  <si>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</si>
  <si>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</si>
  <si>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</si>
  <si>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</si>
  <si>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</si>
  <si>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</si>
  <si>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</si>
  <si>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</si>
  <si>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</si>
  <si>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</si>
  <si>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</si>
  <si>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</si>
  <si>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</si>
  <si>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</si>
  <si>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</si>
  <si>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</si>
  <si>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</si>
  <si>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</si>
  <si>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</si>
  <si>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</si>
  <si>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</si>
  <si>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</si>
  <si>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</si>
  <si>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</si>
  <si>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</si>
  <si>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</si>
  <si>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</si>
  <si>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</si>
  <si>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</si>
  <si>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</si>
  <si>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</si>
  <si>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</si>
  <si>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</si>
  <si>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</si>
  <si>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</si>
  <si>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</si>
  <si>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</si>
  <si>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</si>
  <si>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</si>
  <si>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</si>
  <si>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</si>
  <si>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</si>
  <si>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</si>
  <si>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</si>
  <si>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</si>
  <si>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</si>
  <si>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</si>
  <si>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</si>
  <si>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</si>
  <si>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</si>
  <si>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</si>
  <si>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</si>
  <si>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</si>
  <si>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</si>
  <si>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</si>
  <si>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</si>
  <si>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</si>
  <si>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</si>
  <si>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</si>
  <si>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</si>
  <si>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</si>
  <si>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</si>
  <si>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</si>
  <si>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</si>
  <si>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</si>
  <si>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</si>
  <si>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</si>
  <si>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</si>
  <si>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</si>
  <si>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</si>
  <si>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</si>
  <si>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</si>
  <si>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</si>
  <si>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</si>
  <si>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</si>
  <si>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</si>
  <si>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</si>
  <si>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</si>
  <si>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</si>
  <si>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</si>
  <si>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</si>
  <si>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</si>
  <si>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</si>
  <si>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</si>
  <si>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</si>
  <si>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</si>
  <si>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</si>
  <si>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</si>
  <si>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</si>
  <si>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</si>
  <si>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</si>
  <si>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</si>
  <si>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</si>
  <si>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</si>
  <si>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</si>
  <si>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</si>
  <si>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</si>
  <si>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</si>
  <si>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</si>
  <si>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</si>
  <si>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</si>
  <si>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</si>
  <si>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</si>
  <si>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</si>
  <si>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</si>
  <si>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</si>
  <si>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</si>
  <si>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</si>
  <si>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</si>
  <si>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</si>
  <si>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</si>
  <si>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</si>
  <si>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</si>
  <si>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</si>
  <si>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</si>
  <si>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</si>
  <si>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</si>
  <si>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</si>
  <si>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</si>
  <si>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</si>
  <si>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</si>
  <si>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</si>
  <si>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</si>
  <si>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</si>
  <si>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</si>
  <si>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</si>
  <si>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</si>
  <si>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</si>
  <si>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</si>
  <si>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</si>
  <si>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</si>
  <si>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</si>
  <si>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</si>
  <si>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</si>
  <si>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</si>
  <si>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</si>
  <si>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</si>
  <si>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</si>
  <si>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</si>
  <si>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</si>
  <si>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</si>
  <si>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</si>
  <si>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</si>
  <si>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</si>
  <si>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</si>
  <si>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</si>
  <si>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</si>
  <si>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</si>
  <si>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</si>
  <si>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</si>
  <si>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</si>
  <si>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</si>
  <si>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</si>
  <si>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</si>
  <si>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</si>
  <si>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</si>
  <si>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</si>
  <si>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</si>
  <si>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</si>
  <si>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</si>
  <si>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</si>
  <si>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</si>
  <si>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</si>
  <si>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</si>
  <si>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</si>
  <si>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</si>
  <si>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</si>
  <si>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</si>
  <si>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</si>
  <si>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</si>
  <si>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</si>
  <si>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</si>
  <si>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</si>
  <si>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</si>
  <si>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</si>
  <si>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</si>
  <si>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</si>
  <si>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</si>
  <si>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</si>
  <si>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</si>
  <si>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</si>
  <si>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</si>
  <si>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</si>
  <si>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</si>
  <si>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</si>
  <si>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</si>
  <si>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</si>
  <si>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</si>
  <si>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</si>
  <si>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</si>
  <si>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</si>
  <si>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</si>
  <si>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</si>
  <si>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</si>
  <si>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</si>
  <si>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</si>
  <si>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</si>
  <si>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</si>
  <si>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</si>
  <si>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</si>
  <si>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</si>
  <si>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</si>
  <si>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</si>
  <si>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</si>
  <si>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</si>
  <si>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</si>
  <si>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</si>
  <si>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</si>
  <si>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</si>
  <si>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</si>
  <si>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</si>
  <si>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</si>
  <si>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</si>
  <si>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</si>
  <si>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</si>
  <si>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</si>
  <si>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</si>
  <si>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</si>
  <si>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</si>
  <si>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</si>
  <si>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</si>
  <si>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</si>
  <si>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</si>
  <si>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</si>
  <si>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</si>
  <si>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</si>
  <si>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</si>
  <si>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</si>
  <si>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</si>
  <si>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</si>
  <si>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</si>
  <si>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</si>
  <si>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</si>
  <si>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</si>
  <si>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</si>
  <si>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</si>
  <si>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</si>
  <si>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</si>
  <si>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</si>
  <si>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</si>
  <si>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</si>
  <si>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</si>
  <si>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</si>
  <si>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</si>
  <si>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</si>
  <si>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</si>
  <si>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</si>
  <si>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</si>
  <si>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</si>
  <si>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</si>
  <si>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</si>
  <si>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</si>
  <si>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</si>
  <si>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</si>
  <si>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</si>
  <si>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</si>
  <si>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</si>
  <si>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</si>
  <si>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</si>
  <si>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</si>
  <si>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</si>
  <si>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</si>
  <si>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</si>
  <si>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</si>
  <si>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</si>
  <si>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</si>
  <si>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</si>
  <si>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</si>
  <si>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</si>
  <si>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</si>
  <si>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</si>
  <si>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</si>
  <si>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</si>
  <si>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</si>
  <si>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</si>
  <si>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</si>
  <si>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</si>
  <si>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</si>
  <si>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</si>
  <si>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</si>
  <si>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</si>
  <si>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</si>
  <si>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</si>
  <si>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</si>
  <si>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</si>
  <si>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</si>
  <si>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</si>
  <si>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</si>
  <si>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</si>
  <si>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</si>
  <si>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</si>
  <si>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</si>
  <si>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</si>
  <si>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</si>
  <si>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</si>
  <si>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</si>
  <si>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</si>
  <si>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</si>
  <si>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</si>
  <si>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</si>
  <si>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</si>
  <si>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</si>
  <si>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</si>
  <si>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</si>
  <si>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</si>
  <si>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</si>
  <si>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</si>
  <si>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</si>
  <si>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</si>
  <si>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</si>
  <si>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</si>
  <si>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</si>
  <si>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</si>
  <si>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</si>
  <si>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</si>
  <si>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</si>
  <si>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</si>
  <si>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</si>
  <si>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</si>
  <si>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</si>
  <si>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</si>
  <si>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</si>
  <si>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</si>
  <si>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</si>
  <si>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</si>
  <si>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</si>
  <si>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</si>
  <si>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</si>
  <si>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</si>
  <si>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</si>
  <si>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</si>
  <si>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</si>
  <si>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</si>
  <si>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</si>
  <si>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</si>
  <si>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</si>
  <si>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</si>
  <si>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</si>
  <si>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</si>
  <si>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</si>
  <si>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</si>
  <si>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</si>
  <si>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</si>
  <si>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</si>
  <si>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</si>
  <si>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</si>
  <si>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</si>
  <si>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</si>
  <si>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</si>
  <si>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</si>
  <si>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</si>
  <si>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</si>
  <si>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</si>
  <si>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</si>
  <si>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</si>
  <si>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</si>
  <si>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</si>
  <si>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</si>
  <si>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</si>
  <si>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</si>
  <si>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</si>
  <si>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</si>
  <si>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</si>
  <si>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</si>
  <si>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</si>
  <si>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</si>
  <si>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</si>
  <si>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</si>
  <si>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</si>
  <si>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</si>
  <si>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</si>
  <si>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</si>
  <si>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</si>
  <si>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</si>
  <si>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</si>
  <si>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</si>
  <si>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</si>
  <si>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</si>
  <si>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</si>
  <si>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</si>
  <si>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</si>
  <si>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</si>
  <si>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</si>
  <si>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</si>
  <si>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</si>
  <si>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</si>
  <si>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</si>
  <si>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</si>
  <si>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</si>
  <si>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</si>
  <si>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</si>
  <si>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</si>
  <si>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</si>
  <si>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</si>
  <si>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</si>
  <si>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</si>
  <si>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</si>
  <si>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</si>
  <si>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</si>
  <si>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</si>
  <si>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</si>
  <si>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</si>
  <si>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</si>
  <si>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</si>
  <si>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</si>
  <si>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</si>
  <si>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</si>
  <si>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</si>
  <si>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</si>
  <si>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</si>
  <si>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</si>
  <si>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</si>
  <si>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</si>
  <si>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</si>
  <si>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</si>
  <si>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</si>
  <si>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</si>
  <si>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</si>
  <si>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</si>
  <si>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</si>
  <si>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</si>
  <si>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</si>
  <si>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</si>
  <si>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</si>
  <si>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</si>
  <si>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</si>
  <si>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</si>
  <si>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</si>
  <si>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</si>
  <si>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</si>
  <si>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</si>
  <si>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</si>
  <si>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</si>
  <si>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</si>
  <si>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</si>
  <si>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</si>
  <si>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</si>
  <si>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</si>
  <si>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</si>
  <si>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</si>
  <si>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</si>
  <si>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</si>
  <si>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</si>
  <si>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</si>
  <si>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</si>
  <si>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</si>
  <si>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</si>
  <si>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</si>
  <si>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</si>
  <si>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</si>
  <si>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</si>
  <si>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</si>
  <si>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</si>
  <si>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</si>
  <si>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</si>
  <si>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</si>
  <si>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</si>
  <si>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</si>
  <si>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</si>
  <si>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</si>
  <si>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</si>
  <si>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</si>
  <si>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</si>
  <si>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</si>
  <si>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</si>
  <si>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</si>
  <si>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</si>
  <si>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</si>
  <si>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</si>
  <si>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</si>
  <si>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</si>
  <si>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</si>
  <si>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</si>
  <si>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</si>
  <si>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</si>
  <si>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</si>
  <si>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</si>
  <si>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</si>
  <si>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</si>
  <si>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</si>
  <si>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</si>
  <si>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</si>
  <si>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</si>
  <si>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</si>
  <si>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</si>
  <si>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</si>
  <si>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</si>
  <si>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</si>
  <si>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</si>
  <si>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</si>
  <si>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</si>
  <si>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</si>
  <si>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</si>
  <si>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</si>
  <si>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</si>
  <si>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</si>
  <si>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</si>
  <si>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</si>
  <si>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</si>
  <si>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</si>
  <si>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</si>
  <si>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</si>
  <si>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</si>
  <si>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</si>
  <si>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</si>
  <si>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</si>
  <si>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</si>
  <si>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</si>
  <si>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</si>
  <si>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</si>
  <si>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</si>
  <si>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</si>
  <si>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</si>
  <si>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</si>
  <si>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</si>
  <si>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</si>
  <si>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</si>
  <si>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</si>
  <si>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</si>
  <si>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</si>
  <si>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</si>
  <si>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</si>
  <si>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</si>
  <si>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</si>
  <si>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</si>
  <si>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</si>
  <si>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</si>
  <si>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</si>
  <si>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</si>
  <si>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</si>
  <si>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</si>
  <si>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</si>
  <si>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</si>
  <si>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</si>
  <si>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</si>
  <si>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</si>
  <si>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</si>
  <si>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</si>
  <si>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</si>
  <si>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</si>
  <si>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</si>
  <si>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</si>
  <si>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</si>
  <si>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</si>
  <si>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</si>
  <si>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</si>
  <si>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</si>
  <si>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</si>
  <si>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</si>
  <si>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</si>
  <si>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</si>
  <si>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</si>
  <si>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</si>
  <si>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</si>
  <si>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</si>
  <si>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</si>
  <si>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</si>
  <si>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</si>
  <si>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</si>
  <si>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</si>
  <si>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</si>
  <si>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</si>
  <si>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</si>
  <si>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</si>
  <si>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</si>
  <si>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</si>
  <si>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</si>
  <si>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</si>
  <si>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</si>
  <si>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</si>
  <si>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</si>
  <si>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</si>
  <si>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</si>
  <si>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</si>
  <si>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</si>
  <si>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</si>
  <si>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</si>
  <si>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</si>
  <si>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</si>
  <si>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</si>
  <si>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</si>
  <si>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</si>
  <si>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</si>
  <si>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</si>
  <si>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</si>
  <si>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</si>
  <si>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</si>
  <si>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</si>
  <si>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</si>
  <si>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</si>
  <si>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</si>
  <si>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</si>
  <si>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</si>
  <si>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</si>
  <si>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</si>
  <si>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</si>
  <si>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</si>
  <si>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</si>
  <si>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</si>
  <si>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</si>
  <si>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</si>
  <si>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</si>
  <si>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</si>
  <si>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</si>
  <si>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</si>
  <si>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</si>
  <si>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</si>
  <si>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</si>
  <si>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</si>
  <si>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</si>
  <si>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</si>
  <si>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</si>
  <si>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</si>
  <si>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</si>
  <si>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</si>
  <si>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</si>
  <si>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</si>
  <si>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</si>
  <si>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</si>
  <si>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</si>
  <si>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</si>
  <si>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</si>
  <si>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</si>
  <si>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</si>
  <si>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</si>
  <si>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</si>
  <si>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</si>
  <si>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</si>
  <si>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</si>
  <si>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</si>
  <si>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</si>
  <si>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</si>
  <si>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</si>
  <si>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</si>
  <si>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</si>
  <si>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</si>
  <si>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</si>
  <si>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</si>
  <si>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</si>
  <si>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</si>
  <si>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</si>
  <si>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</si>
  <si>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</si>
  <si>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</si>
  <si>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</si>
  <si>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</si>
  <si>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</si>
  <si>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</si>
  <si>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</si>
  <si>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</si>
  <si>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</si>
  <si>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</si>
  <si>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</si>
  <si>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</si>
  <si>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</si>
  <si>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</si>
  <si>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</si>
  <si>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</si>
  <si>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</si>
  <si>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</si>
  <si>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</si>
  <si>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</si>
  <si>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</si>
  <si>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</si>
  <si>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</si>
  <si>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</si>
  <si>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</si>
  <si>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</si>
  <si>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</si>
  <si>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</si>
  <si>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</si>
  <si>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</si>
  <si>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</si>
  <si>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</si>
  <si>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</si>
  <si>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</si>
  <si>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</si>
  <si>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</si>
  <si>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</si>
  <si>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</si>
  <si>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</si>
  <si>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</si>
  <si>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</si>
  <si>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</si>
  <si>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</si>
  <si>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</si>
  <si>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</si>
  <si>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</si>
  <si>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</si>
  <si>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</si>
  <si>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</si>
  <si>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</si>
  <si>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</si>
  <si>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</si>
  <si>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</si>
  <si>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</si>
  <si>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</si>
  <si>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</si>
  <si>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</si>
  <si>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</si>
  <si>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</si>
  <si>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</si>
  <si>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</si>
  <si>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</si>
  <si>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</si>
  <si>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</si>
  <si>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</si>
  <si>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</si>
  <si>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</si>
  <si>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</si>
  <si>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</si>
  <si>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</si>
  <si>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</si>
  <si>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</si>
  <si>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</si>
  <si>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</si>
  <si>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</si>
  <si>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</si>
  <si>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</si>
  <si>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</si>
  <si>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</si>
  <si>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</si>
  <si>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</si>
  <si>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</si>
  <si>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</si>
  <si>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</si>
  <si>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</si>
  <si>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</si>
  <si>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</si>
  <si>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</si>
  <si>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</si>
  <si>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</si>
  <si>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</si>
  <si>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</si>
  <si>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</si>
  <si>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</si>
  <si>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</si>
  <si>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</si>
  <si>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</si>
  <si>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</si>
  <si>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</si>
  <si>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</si>
  <si>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</si>
  <si>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</si>
  <si>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</si>
  <si>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</si>
  <si>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</si>
  <si>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</si>
  <si>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</si>
  <si>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</si>
  <si>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</si>
  <si>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</si>
  <si>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</si>
  <si>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</si>
  <si>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</si>
  <si>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</si>
  <si>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</si>
  <si>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</si>
  <si>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</si>
  <si>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</si>
  <si>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</si>
  <si>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</si>
  <si>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</si>
  <si>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</si>
  <si>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</si>
  <si>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</si>
  <si>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</si>
  <si>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</si>
  <si>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</si>
  <si>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</si>
  <si>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</si>
  <si>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</si>
  <si>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</si>
  <si>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</si>
  <si>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</si>
  <si>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</si>
  <si>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</si>
  <si>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</si>
  <si>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</si>
  <si>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</si>
  <si>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</si>
  <si>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</si>
  <si>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</si>
  <si>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</si>
  <si>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</si>
  <si>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</si>
  <si>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</si>
  <si>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</si>
  <si>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</si>
  <si>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</si>
  <si>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</si>
  <si>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</si>
  <si>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</si>
  <si>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</si>
  <si>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</si>
  <si>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</si>
  <si>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</si>
  <si>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</si>
  <si>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</si>
  <si>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</si>
  <si>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</si>
  <si>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</si>
  <si>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</si>
  <si>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</si>
  <si>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</si>
  <si>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</si>
  <si>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</si>
  <si>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</si>
  <si>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</si>
  <si>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</si>
  <si>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</si>
  <si>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</si>
  <si>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</si>
  <si>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</si>
  <si>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</si>
  <si>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</si>
  <si>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</si>
  <si>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</si>
  <si>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</si>
  <si>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</si>
  <si>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</si>
  <si>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</si>
  <si>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</si>
  <si>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</si>
  <si>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</si>
  <si>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</si>
  <si>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</si>
  <si>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</si>
  <si>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</si>
  <si>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</si>
  <si>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</si>
  <si>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</si>
  <si>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</si>
  <si>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</si>
  <si>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</si>
  <si>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</si>
  <si>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</si>
  <si>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</si>
  <si>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</si>
  <si>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</si>
  <si>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</si>
  <si>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</si>
  <si>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</si>
  <si>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</si>
  <si>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</si>
  <si>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</si>
  <si>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</si>
  <si>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</si>
  <si>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</si>
  <si>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</si>
  <si>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</si>
  <si>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</si>
  <si>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</si>
  <si>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</si>
  <si>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</si>
  <si>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</si>
  <si>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</si>
  <si>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</si>
  <si>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</si>
  <si>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</si>
  <si>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</si>
  <si>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</si>
  <si>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</si>
  <si>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</si>
  <si>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</si>
  <si>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</si>
  <si>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</si>
  <si>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</si>
  <si>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</si>
  <si>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</si>
  <si>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</si>
  <si>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</si>
  <si>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</si>
  <si>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</si>
  <si>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</si>
  <si>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</si>
  <si>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</si>
  <si>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</si>
  <si>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</si>
  <si>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</si>
  <si>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</si>
  <si>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</si>
  <si>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</si>
  <si>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</si>
  <si>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</si>
  <si>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</si>
  <si>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</si>
  <si>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</si>
  <si>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</si>
  <si>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</si>
  <si>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</si>
  <si>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</si>
  <si>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</si>
  <si>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</si>
  <si>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</si>
  <si>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</si>
  <si>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</si>
  <si>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</si>
  <si>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</si>
  <si>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</si>
  <si>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</si>
  <si>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</si>
  <si>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</si>
  <si>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</si>
  <si>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</si>
  <si>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</si>
  <si>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</si>
  <si>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</si>
  <si>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</si>
  <si>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</si>
  <si>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</si>
  <si>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</si>
  <si>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</si>
  <si>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</si>
  <si>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</si>
  <si>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</si>
  <si>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</si>
  <si>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</si>
  <si>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</si>
  <si>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</si>
  <si>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</si>
  <si>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</si>
  <si>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</si>
  <si>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</si>
  <si>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</si>
  <si>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</si>
  <si>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</si>
  <si>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</si>
  <si>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</si>
  <si>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</si>
  <si>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</si>
  <si>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</si>
  <si>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</si>
  <si>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</si>
  <si>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</si>
  <si>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</si>
  <si>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</si>
  <si>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</si>
  <si>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</si>
  <si>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</si>
  <si>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</si>
  <si>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</si>
  <si>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</si>
  <si>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</si>
  <si>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</si>
  <si>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</si>
  <si>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</si>
  <si>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</si>
  <si>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</si>
  <si>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</si>
  <si>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</si>
  <si>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</si>
  <si>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</si>
  <si>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</si>
  <si>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</si>
  <si>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</si>
  <si>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</si>
  <si>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</si>
  <si>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</si>
  <si>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</si>
  <si>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</si>
  <si>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</si>
  <si>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</si>
  <si>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</si>
  <si>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</si>
  <si>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</si>
  <si>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</si>
  <si>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</si>
  <si>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</si>
  <si>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</si>
  <si>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</si>
  <si>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</si>
  <si>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</si>
  <si>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</si>
  <si>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</si>
  <si>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</si>
  <si>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</si>
  <si>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</si>
  <si>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</si>
  <si>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</si>
  <si>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</si>
  <si>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</si>
  <si>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</si>
  <si>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</si>
  <si>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</si>
  <si>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</si>
  <si>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</si>
  <si>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</si>
  <si>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</si>
  <si>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</si>
  <si>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</si>
  <si>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</si>
  <si>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</si>
  <si>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</si>
  <si>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</si>
  <si>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</si>
  <si>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</si>
  <si>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</si>
  <si>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</si>
  <si>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</si>
  <si>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</si>
  <si>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</si>
  <si>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</si>
  <si>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</si>
  <si>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</si>
  <si>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</si>
  <si>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</si>
  <si>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</si>
  <si>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</si>
  <si>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</si>
  <si>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</si>
  <si>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</si>
  <si>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</si>
  <si>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</si>
  <si>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</si>
  <si>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</si>
  <si>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</si>
  <si>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</si>
  <si>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</si>
  <si>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</si>
  <si>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</si>
  <si>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</si>
  <si>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</si>
  <si>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</si>
  <si>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</si>
  <si>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</si>
  <si>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</si>
  <si>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</si>
  <si>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</si>
  <si>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</si>
  <si>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</si>
  <si>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</si>
  <si>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</si>
  <si>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</si>
  <si>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</si>
  <si>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</si>
  <si>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</si>
  <si>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</si>
  <si>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</si>
  <si>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</si>
  <si>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</si>
  <si>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</si>
  <si>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</si>
  <si>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</si>
  <si>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</si>
  <si>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</si>
  <si>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</si>
  <si>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</si>
  <si>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</si>
  <si>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</si>
  <si>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</si>
  <si>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</si>
  <si>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</si>
  <si>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</si>
  <si>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</si>
  <si>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</si>
  <si>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</si>
  <si>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</si>
  <si>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</si>
  <si>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</si>
  <si>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</si>
  <si>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</si>
  <si>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</si>
  <si>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</si>
  <si>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</si>
  <si>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</si>
  <si>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</si>
  <si>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</si>
  <si>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</si>
  <si>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</si>
  <si>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</si>
  <si>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</si>
  <si>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</si>
  <si>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</si>
  <si>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</si>
  <si>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</si>
  <si>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</si>
  <si>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</si>
  <si>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</si>
  <si>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</si>
  <si>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</si>
  <si>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</si>
  <si>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</si>
  <si>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</si>
  <si>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</si>
  <si>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</si>
  <si>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</si>
  <si>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</si>
  <si>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</si>
  <si>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</si>
  <si>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</si>
  <si>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</si>
  <si>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</si>
  <si>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</si>
  <si>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</si>
  <si>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</si>
  <si>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</si>
  <si>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</si>
  <si>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</si>
  <si>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</si>
  <si>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</si>
  <si>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</si>
  <si>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</si>
  <si>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</si>
  <si>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</si>
  <si>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</si>
  <si>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</si>
  <si>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</si>
  <si>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</si>
  <si>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</si>
  <si>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</si>
  <si>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</si>
  <si>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</si>
  <si>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</si>
  <si>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</si>
  <si>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</si>
  <si>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</si>
  <si>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</si>
  <si>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</si>
  <si>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</si>
  <si>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</si>
  <si>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</si>
  <si>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</si>
  <si>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</si>
  <si>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</si>
  <si>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</si>
  <si>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</si>
  <si>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</si>
  <si>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</si>
  <si>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</si>
  <si>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</si>
  <si>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</si>
  <si>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</si>
  <si>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</si>
  <si>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</si>
  <si>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</si>
  <si>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</si>
  <si>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</si>
  <si>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</si>
  <si>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</si>
  <si>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</si>
  <si>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</si>
  <si>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</si>
  <si>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</si>
  <si>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</si>
  <si>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</si>
  <si>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</si>
  <si>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</si>
  <si>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</si>
  <si>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</si>
  <si>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</si>
  <si>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</si>
  <si>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</si>
  <si>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</si>
  <si>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</si>
  <si>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</si>
  <si>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</si>
  <si>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</si>
  <si>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</si>
  <si>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</si>
  <si>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</si>
  <si>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</si>
  <si>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</si>
  <si>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</si>
  <si>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</si>
  <si>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</si>
  <si>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</si>
  <si>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</si>
  <si>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</si>
  <si>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</si>
  <si>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</si>
  <si>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</si>
  <si>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</si>
  <si>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</si>
  <si>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</si>
  <si>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</si>
  <si>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</si>
  <si>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</si>
  <si>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</si>
  <si>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</si>
  <si>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</si>
  <si>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</si>
  <si>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</si>
  <si>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</si>
  <si>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</si>
  <si>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</si>
  <si>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</si>
  <si>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</si>
  <si>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</si>
  <si>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</si>
  <si>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</si>
  <si>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</si>
  <si>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</si>
  <si>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</si>
  <si>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</si>
  <si>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</si>
  <si>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</si>
  <si>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</si>
  <si>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</si>
  <si>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</si>
  <si>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</si>
  <si>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</si>
  <si>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</si>
  <si>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</si>
  <si>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</si>
  <si>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</si>
  <si>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</si>
  <si>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</si>
  <si>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</si>
  <si>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</si>
  <si>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</si>
  <si>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</si>
  <si>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</si>
  <si>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</si>
  <si>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</si>
  <si>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</si>
  <si>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</si>
  <si>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</si>
  <si>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</si>
  <si>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</si>
  <si>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</si>
  <si>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</si>
  <si>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</si>
  <si>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</si>
  <si>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</si>
  <si>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</si>
  <si>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</si>
  <si>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</si>
  <si>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</si>
  <si>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</si>
  <si>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</si>
  <si>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</si>
  <si>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</si>
  <si>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</si>
  <si>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</si>
  <si>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</si>
  <si>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</si>
  <si>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</si>
  <si>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</si>
  <si>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</si>
  <si>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</si>
  <si>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</si>
  <si>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</si>
  <si>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</si>
  <si>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</si>
  <si>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</si>
  <si>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</si>
  <si>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</si>
  <si>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</si>
  <si>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</si>
  <si>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</si>
  <si>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</si>
  <si>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</si>
  <si>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</si>
  <si>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</si>
  <si>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</si>
  <si>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</si>
  <si>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</si>
  <si>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</si>
  <si>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</si>
  <si>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</si>
  <si>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</si>
  <si>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</si>
  <si>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</si>
  <si>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</si>
  <si>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</si>
  <si>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</si>
  <si>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</si>
  <si>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</si>
  <si>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</si>
  <si>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</si>
  <si>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</si>
  <si>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</si>
  <si>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</si>
  <si>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</si>
  <si>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</si>
  <si>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</si>
  <si>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</si>
  <si>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</si>
  <si>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</si>
  <si>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</si>
  <si>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</si>
  <si>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</si>
  <si>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</si>
  <si>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</si>
  <si>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</si>
  <si>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</si>
  <si>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</si>
  <si>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</si>
  <si>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</si>
  <si>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</si>
  <si>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</si>
  <si>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</si>
  <si>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</si>
  <si>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</si>
  <si>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</si>
  <si>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</si>
  <si>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</si>
  <si>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</si>
  <si>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</si>
  <si>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</si>
  <si>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</si>
  <si>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</si>
  <si>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</si>
  <si>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</si>
  <si>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</si>
  <si>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</si>
  <si>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</si>
  <si>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</si>
  <si>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</si>
  <si>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</si>
  <si>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</si>
  <si>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</si>
  <si>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</si>
  <si>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</si>
  <si>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</si>
  <si>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</si>
  <si>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</si>
  <si>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</si>
  <si>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</si>
  <si>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</si>
  <si>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</si>
  <si>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</si>
  <si>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</si>
  <si>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</si>
  <si>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</si>
  <si>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</si>
  <si>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</si>
  <si>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</si>
  <si>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</si>
  <si>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</si>
  <si>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</si>
  <si>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</si>
  <si>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</si>
  <si>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</si>
  <si>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</si>
  <si>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</si>
  <si>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</si>
  <si>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</si>
  <si>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</si>
  <si>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</si>
  <si>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</si>
  <si>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</si>
  <si>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</si>
  <si>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</si>
  <si>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</si>
  <si>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</si>
  <si>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</si>
  <si>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</si>
  <si>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</si>
  <si>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</si>
  <si>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</si>
  <si>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</si>
  <si>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</si>
  <si>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</si>
  <si>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</si>
  <si>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</si>
  <si>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</si>
  <si>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</si>
  <si>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</si>
  <si>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</si>
  <si>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</si>
  <si>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</si>
  <si>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</si>
  <si>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</si>
  <si>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</si>
  <si>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</si>
  <si>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</si>
  <si>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</si>
  <si>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</si>
  <si>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</si>
  <si>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</si>
  <si>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</si>
  <si>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</si>
  <si>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</si>
  <si>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</si>
  <si>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</si>
  <si>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</si>
  <si>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</si>
  <si>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</si>
  <si>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</si>
  <si>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</si>
  <si>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</si>
  <si>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</si>
  <si>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</si>
  <si>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</si>
  <si>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</si>
  <si>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</si>
  <si>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</si>
  <si>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</si>
  <si>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</si>
  <si>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</si>
  <si>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</si>
  <si>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</si>
  <si>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</si>
  <si>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</si>
  <si>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</si>
  <si>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</si>
  <si>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</si>
  <si>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</si>
  <si>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</si>
  <si>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</si>
  <si>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</si>
  <si>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</si>
  <si>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</si>
  <si>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</si>
  <si>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</si>
  <si>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</si>
  <si>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</si>
  <si>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</si>
  <si>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</si>
  <si>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</si>
  <si>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</si>
  <si>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</si>
  <si>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</si>
  <si>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</si>
  <si>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</si>
  <si>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</si>
  <si>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</si>
  <si>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</si>
  <si>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</si>
  <si>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</si>
  <si>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</si>
  <si>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</si>
  <si>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</si>
  <si>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</si>
  <si>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</si>
  <si>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</si>
  <si>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</si>
  <si>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</si>
  <si>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</si>
  <si>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</si>
  <si>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</si>
  <si>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</si>
  <si>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</si>
  <si>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</si>
  <si>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</si>
  <si>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</si>
  <si>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</si>
  <si>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</si>
  <si>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</si>
  <si>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</si>
  <si>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</si>
  <si>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</si>
  <si>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</si>
  <si>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</si>
  <si>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</si>
  <si>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</si>
  <si>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</si>
  <si>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</si>
  <si>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</si>
  <si>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</si>
  <si>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</si>
  <si>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</si>
  <si>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</si>
  <si>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</si>
  <si>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</si>
  <si>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</si>
  <si>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</si>
  <si>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</si>
  <si>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</si>
  <si>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</si>
  <si>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</si>
  <si>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</si>
  <si>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</si>
  <si>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</si>
  <si>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</si>
  <si>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</si>
  <si>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</si>
  <si>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</si>
  <si>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</si>
  <si>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</si>
  <si>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</si>
  <si>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</si>
  <si>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</si>
  <si>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</si>
  <si>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</si>
  <si>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</si>
  <si>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</si>
  <si>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</si>
  <si>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</si>
  <si>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</si>
  <si>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</si>
  <si>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</si>
  <si>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</si>
  <si>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</si>
  <si>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</si>
  <si>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</si>
  <si>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</si>
  <si>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</si>
  <si>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</si>
  <si>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</si>
  <si>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</si>
  <si>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</si>
  <si>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</si>
  <si>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</si>
  <si>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</si>
  <si>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</si>
  <si>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</si>
  <si>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</si>
  <si>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</si>
  <si>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</si>
  <si>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</si>
  <si>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</si>
  <si>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</si>
  <si>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</si>
  <si>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</si>
  <si>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</si>
  <si>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</si>
  <si>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</si>
  <si>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</si>
  <si>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</si>
  <si>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</si>
  <si>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</si>
  <si>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</si>
  <si>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</si>
  <si>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</si>
  <si>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</si>
  <si>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</si>
  <si>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</si>
  <si>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</si>
  <si>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</si>
  <si>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</si>
  <si>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</si>
  <si>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</si>
  <si>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</si>
  <si>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</si>
  <si>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</si>
  <si>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</si>
  <si>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</si>
  <si>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</si>
  <si>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</si>
  <si>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</si>
  <si>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</si>
  <si>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</si>
  <si>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</si>
  <si>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</si>
  <si>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</si>
  <si>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</si>
  <si>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</si>
  <si>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</si>
  <si>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</si>
  <si>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</si>
  <si>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</si>
  <si>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</si>
  <si>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</si>
  <si>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</si>
  <si>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</si>
  <si>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</si>
  <si>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</si>
  <si>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</si>
  <si>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</si>
  <si>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</si>
  <si>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</si>
  <si>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</si>
  <si>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</si>
  <si>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</si>
  <si>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</si>
  <si>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</si>
  <si>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</si>
  <si>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</si>
  <si>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</si>
  <si>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</si>
  <si>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</si>
  <si>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</si>
  <si>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</si>
  <si>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</si>
  <si>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</si>
  <si>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</si>
  <si>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</si>
  <si>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</si>
  <si>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</si>
  <si>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</si>
  <si>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</si>
  <si>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</si>
  <si>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</si>
  <si>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</si>
  <si>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</si>
  <si>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</si>
  <si>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</si>
  <si>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</si>
  <si>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</si>
  <si>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</si>
  <si>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</si>
  <si>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</si>
  <si>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</si>
  <si>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</si>
  <si>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</si>
  <si>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</si>
  <si>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</si>
  <si>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</si>
  <si>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</si>
  <si>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</si>
  <si>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</si>
  <si>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</si>
  <si>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</si>
  <si>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</si>
  <si>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</si>
  <si>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</si>
  <si>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</si>
  <si>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</si>
  <si>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</si>
  <si>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</si>
  <si>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</si>
  <si>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</si>
  <si>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</si>
  <si>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</si>
  <si>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</si>
  <si>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</si>
  <si>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</si>
  <si>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</si>
  <si>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</si>
  <si>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</si>
  <si>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</si>
  <si>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</si>
  <si>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</si>
  <si>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</si>
  <si>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</si>
  <si>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</si>
  <si>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</si>
  <si>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</si>
  <si>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</si>
  <si>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</si>
  <si>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</si>
  <si>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</si>
  <si>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</si>
  <si>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</si>
  <si>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</si>
  <si>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</si>
  <si>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</si>
  <si>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</si>
  <si>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</si>
  <si>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</si>
  <si>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</si>
  <si>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</si>
  <si>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</si>
  <si>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</si>
  <si>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</si>
  <si>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</si>
  <si>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</si>
  <si>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</si>
  <si>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</si>
  <si>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</si>
  <si>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</si>
  <si>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</si>
  <si>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</si>
  <si>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</si>
  <si>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</si>
  <si>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</si>
  <si>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</si>
  <si>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</si>
  <si>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</si>
  <si>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</si>
  <si>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</si>
  <si>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</si>
  <si>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</si>
  <si>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</si>
  <si>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</si>
  <si>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</si>
  <si>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</si>
  <si>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</si>
  <si>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</si>
  <si>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</si>
  <si>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</si>
  <si>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</si>
  <si>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</si>
  <si>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</si>
  <si>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</si>
  <si>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</si>
  <si>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</si>
  <si>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</si>
  <si>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</si>
  <si>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</si>
  <si>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</si>
  <si>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</si>
  <si>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</si>
  <si>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</si>
  <si>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</si>
  <si>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</si>
  <si>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</si>
  <si>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</si>
  <si>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</si>
  <si>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</si>
  <si>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</si>
  <si>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</si>
  <si>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</si>
  <si>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</si>
  <si>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</si>
  <si>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</si>
  <si>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</si>
  <si>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</si>
  <si>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</si>
  <si>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</si>
  <si>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</si>
  <si>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</si>
  <si>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</si>
  <si>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</si>
  <si>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</si>
  <si>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</si>
  <si>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</si>
  <si>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</si>
  <si>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</si>
  <si>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</si>
  <si>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</si>
  <si>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</si>
  <si>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</si>
  <si>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</si>
  <si>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</si>
  <si>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</si>
  <si>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</si>
  <si>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</si>
  <si>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</si>
  <si>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</si>
  <si>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</si>
  <si>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</si>
  <si>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</si>
  <si>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</si>
  <si>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</si>
  <si>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</si>
  <si>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</si>
  <si>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</si>
  <si>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</si>
  <si>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</si>
  <si>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</si>
  <si>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</si>
  <si>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</si>
  <si>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</si>
  <si>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</si>
  <si>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</si>
  <si>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</si>
  <si>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</si>
  <si>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</si>
  <si>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</si>
  <si>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</si>
  <si>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</si>
  <si>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</si>
  <si>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</si>
  <si>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</si>
  <si>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</si>
  <si>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</si>
  <si>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</si>
  <si>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</si>
  <si>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</si>
  <si>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</si>
  <si>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</si>
  <si>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</si>
  <si>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</si>
  <si>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</si>
  <si>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</si>
  <si>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</si>
  <si>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</si>
  <si>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</si>
  <si>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</si>
  <si>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</si>
  <si>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</si>
  <si>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</si>
  <si>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</si>
  <si>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</si>
  <si>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</si>
  <si>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</si>
  <si>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</si>
  <si>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</si>
  <si>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</si>
  <si>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</si>
  <si>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</si>
  <si>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</si>
  <si>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</si>
  <si>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</si>
  <si>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</si>
  <si>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</si>
  <si>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</si>
  <si>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</si>
  <si>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</si>
  <si>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</si>
  <si>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</si>
  <si>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</si>
  <si>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</si>
  <si>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</si>
  <si>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</si>
  <si>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</si>
  <si>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</si>
  <si>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</si>
  <si>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</si>
  <si>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</si>
  <si>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</si>
  <si>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</si>
  <si>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</si>
  <si>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</si>
  <si>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</si>
  <si>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</si>
  <si>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</si>
  <si>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</si>
  <si>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</si>
  <si>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</si>
  <si>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</si>
  <si>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</si>
  <si>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</si>
  <si>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</si>
  <si>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</si>
  <si>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</si>
  <si>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</si>
  <si>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</si>
  <si>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</si>
  <si>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</si>
  <si>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</si>
  <si>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</si>
  <si>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</si>
  <si>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</si>
  <si>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</si>
  <si>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</si>
  <si>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</si>
  <si>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</si>
  <si>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</si>
  <si>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</si>
  <si>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</si>
  <si>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</si>
  <si>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</si>
  <si>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</si>
  <si>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</si>
  <si>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</si>
  <si>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</si>
  <si>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</si>
  <si>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</si>
  <si>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</si>
  <si>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</si>
  <si>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</si>
  <si>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</si>
  <si>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</si>
  <si>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</si>
  <si>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</si>
  <si>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</si>
  <si>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</si>
  <si>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</si>
  <si>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</si>
  <si>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</si>
  <si>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</si>
  <si>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</si>
  <si>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</si>
  <si>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</si>
  <si>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</si>
  <si>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</si>
  <si>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</si>
  <si>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</si>
  <si>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</si>
  <si>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</si>
  <si>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</si>
  <si>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</si>
  <si>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</si>
  <si>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</si>
  <si>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</si>
  <si>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</si>
  <si>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</si>
  <si>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</si>
  <si>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</si>
  <si>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</si>
  <si>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</si>
  <si>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</si>
  <si>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</si>
  <si>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</si>
  <si>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</si>
  <si>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</si>
  <si>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</si>
  <si>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</si>
  <si>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</si>
  <si>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</si>
  <si>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</si>
  <si>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</si>
  <si>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</si>
  <si>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</si>
  <si>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</si>
  <si>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</si>
  <si>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</si>
  <si>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</si>
  <si>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</si>
  <si>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</si>
  <si>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</si>
  <si>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</si>
  <si>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</si>
  <si>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</si>
  <si>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</si>
  <si>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</si>
  <si>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</si>
  <si>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</si>
  <si>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</si>
  <si>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</si>
  <si>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</si>
  <si>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</si>
  <si>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</si>
  <si>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</si>
  <si>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</si>
  <si>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</si>
  <si>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</si>
  <si>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</si>
  <si>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</si>
  <si>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</si>
  <si>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</si>
  <si>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</si>
  <si>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</si>
  <si>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</si>
  <si>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</si>
  <si>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</si>
  <si>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</si>
  <si>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</si>
  <si>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</si>
  <si>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</si>
  <si>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</si>
  <si>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</si>
  <si>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</si>
  <si>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</si>
  <si>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</si>
  <si>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</si>
  <si>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</si>
  <si>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</si>
  <si>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</si>
  <si>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</si>
  <si>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</si>
  <si>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</si>
  <si>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</si>
  <si>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</si>
  <si>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</si>
  <si>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</si>
  <si>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</si>
  <si>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</si>
  <si>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</si>
  <si>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</si>
  <si>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</si>
  <si>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</si>
  <si>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</si>
  <si>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</si>
  <si>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</si>
  <si>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</si>
  <si>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</si>
  <si>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</si>
  <si>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</si>
  <si>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</si>
  <si>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</si>
  <si>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</si>
  <si>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</si>
  <si>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</si>
  <si>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</si>
  <si>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</si>
  <si>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</si>
  <si>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</si>
  <si>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</si>
  <si>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</si>
  <si>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</si>
  <si>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</si>
  <si>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</si>
  <si>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</si>
  <si>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</si>
  <si>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</si>
  <si>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</si>
  <si>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</si>
  <si>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</si>
  <si>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</si>
  <si>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</si>
  <si>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</si>
  <si>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</si>
  <si>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</si>
  <si>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</si>
  <si>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</si>
  <si>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</si>
  <si>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</si>
  <si>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</si>
  <si>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</si>
  <si>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</si>
  <si>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</si>
  <si>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</si>
  <si>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</si>
  <si>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</si>
  <si>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</si>
  <si>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</si>
  <si>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</si>
  <si>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</si>
  <si>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</si>
  <si>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</si>
  <si>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</si>
  <si>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</si>
  <si>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</si>
  <si>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</si>
  <si>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</si>
  <si>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</si>
  <si>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</si>
  <si>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</si>
  <si>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</si>
  <si>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</si>
  <si>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</si>
  <si>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</si>
  <si>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</si>
  <si>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</si>
  <si>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</si>
  <si>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</si>
  <si>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</si>
  <si>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</si>
  <si>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</si>
  <si>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</si>
  <si>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</si>
  <si>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</si>
  <si>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</si>
  <si>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</si>
  <si>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</si>
  <si>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</si>
  <si>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</si>
  <si>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</si>
  <si>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</si>
  <si>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</si>
  <si>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</si>
  <si>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</si>
  <si>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</si>
  <si>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</si>
  <si>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</si>
  <si>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</si>
  <si>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</si>
  <si>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</si>
  <si>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</si>
  <si>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</si>
  <si>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</si>
  <si>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</si>
  <si>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</si>
  <si>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</si>
  <si>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</si>
  <si>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</si>
  <si>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</si>
  <si>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</si>
  <si>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</si>
  <si>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</si>
  <si>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</si>
  <si>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</si>
  <si>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</si>
  <si>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</si>
  <si>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</si>
  <si>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</si>
  <si>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</si>
  <si>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</si>
  <si>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</si>
  <si>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</si>
  <si>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</si>
  <si>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</si>
  <si>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</si>
  <si>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</si>
  <si>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</si>
  <si>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</si>
  <si>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</si>
  <si>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</si>
  <si>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</si>
  <si>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</si>
  <si>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</si>
  <si>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</si>
  <si>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</si>
  <si>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</si>
  <si>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</si>
  <si>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</si>
  <si>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</si>
  <si>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</si>
  <si>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</si>
  <si>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</si>
  <si>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</si>
  <si>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</si>
  <si>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</si>
  <si>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</si>
  <si>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</si>
  <si>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</si>
  <si>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</si>
  <si>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</si>
  <si>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</si>
  <si>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</si>
  <si>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</si>
  <si>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</si>
  <si>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</si>
  <si>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</si>
  <si>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</si>
  <si>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</si>
  <si>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</si>
  <si>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</si>
  <si>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</si>
  <si>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</si>
  <si>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</si>
  <si>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</si>
  <si>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</si>
  <si>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</si>
  <si>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</si>
  <si>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</si>
  <si>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</si>
  <si>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</si>
  <si>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</si>
  <si>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</si>
  <si>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</si>
  <si>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</si>
  <si>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</si>
  <si>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</si>
  <si>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</si>
  <si>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</si>
  <si>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</si>
  <si>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</si>
  <si>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</si>
  <si>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</si>
  <si>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</si>
  <si>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</si>
  <si>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</si>
  <si>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</si>
  <si>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</si>
  <si>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</si>
  <si>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</si>
  <si>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</si>
  <si>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</si>
  <si>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</si>
  <si>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</si>
  <si>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</si>
  <si>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</si>
  <si>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</si>
  <si>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</si>
  <si>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</si>
  <si>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</si>
  <si>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</si>
  <si>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</si>
  <si>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</si>
  <si>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</si>
  <si>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</si>
  <si>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</si>
  <si>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</si>
  <si>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</si>
  <si>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</si>
  <si>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</si>
  <si>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</si>
  <si>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</si>
  <si>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</si>
  <si>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</si>
  <si>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</si>
  <si>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</si>
  <si>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</si>
  <si>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</si>
  <si>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</si>
  <si>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</si>
  <si>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</si>
  <si>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</si>
  <si>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</si>
  <si>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</si>
  <si>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</si>
  <si>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</si>
  <si>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</si>
  <si>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</si>
  <si>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</si>
  <si>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</si>
  <si>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</si>
  <si>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</si>
  <si>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</si>
  <si>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</si>
  <si>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</si>
  <si>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</si>
  <si>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</si>
  <si>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</si>
  <si>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</si>
  <si>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</si>
  <si>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</si>
  <si>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</si>
  <si>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</si>
  <si>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</si>
  <si>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</si>
  <si>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</si>
  <si>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</si>
  <si>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</si>
  <si>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</si>
  <si>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</si>
  <si>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</si>
  <si>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</si>
  <si>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</si>
  <si>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</si>
  <si>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</si>
  <si>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</si>
  <si>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</si>
  <si>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</si>
  <si>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</si>
  <si>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</si>
  <si>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</si>
  <si>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</si>
  <si>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</si>
  <si>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</si>
  <si>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</si>
  <si>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</si>
  <si>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</si>
  <si>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</si>
  <si>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</si>
  <si>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</si>
  <si>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</si>
  <si>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</si>
  <si>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</si>
  <si>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</si>
  <si>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</si>
  <si>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</si>
  <si>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</si>
  <si>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</si>
  <si>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</si>
  <si>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</si>
  <si>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</si>
  <si>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</si>
  <si>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</si>
  <si>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</si>
  <si>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</si>
  <si>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</si>
  <si>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</si>
  <si>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</si>
  <si>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</si>
  <si>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</si>
  <si>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</si>
  <si>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</si>
  <si>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</si>
  <si>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</si>
  <si>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</si>
  <si>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</si>
  <si>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</si>
  <si>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</si>
  <si>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</si>
  <si>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</si>
  <si>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</si>
  <si>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</si>
  <si>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</si>
  <si>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</si>
  <si>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</si>
  <si>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</si>
  <si>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</si>
  <si>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</si>
  <si>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</si>
  <si>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</si>
  <si>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</si>
  <si>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</si>
  <si>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</si>
  <si>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</si>
  <si>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</si>
  <si>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</si>
  <si>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</si>
  <si>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</si>
  <si>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</si>
  <si>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</si>
  <si>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</si>
  <si>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</si>
  <si>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</si>
  <si>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</si>
  <si>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</si>
  <si>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</si>
  <si>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</si>
  <si>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</si>
  <si>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</si>
  <si>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</si>
  <si>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</si>
  <si>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</si>
  <si>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</si>
  <si>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</si>
  <si>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</si>
  <si>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</si>
  <si>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</si>
  <si>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</si>
  <si>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</si>
  <si>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</si>
  <si>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</si>
  <si>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</si>
  <si>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</si>
  <si>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</si>
  <si>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</si>
  <si>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</si>
  <si>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</si>
  <si>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</si>
  <si>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</si>
  <si>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</si>
  <si>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</si>
  <si>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</si>
  <si>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</si>
  <si>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</si>
  <si>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</si>
  <si>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</si>
  <si>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</si>
  <si>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</si>
  <si>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</si>
  <si>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</si>
  <si>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</si>
  <si>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</si>
  <si>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</si>
  <si>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</si>
  <si>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</si>
  <si>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</si>
  <si>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</si>
  <si>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</si>
  <si>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</si>
  <si>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</si>
  <si>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</si>
  <si>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</si>
  <si>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</si>
  <si>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</si>
  <si>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</si>
  <si>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</si>
  <si>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</si>
  <si>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</si>
  <si>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</si>
  <si>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</si>
  <si>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</si>
  <si>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</si>
  <si>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</si>
  <si>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</si>
  <si>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</si>
  <si>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</si>
  <si>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</si>
  <si>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</si>
  <si>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</si>
  <si>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</si>
  <si>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</si>
  <si>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</si>
  <si>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</si>
  <si>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</si>
  <si>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</si>
  <si>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</si>
  <si>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</si>
  <si>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</si>
  <si>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</si>
  <si>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</si>
  <si>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</si>
  <si>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</si>
  <si>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</si>
  <si>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</si>
  <si>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</si>
  <si>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</si>
  <si>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</si>
  <si>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</si>
  <si>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</si>
  <si>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</si>
  <si>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</si>
  <si>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</si>
  <si>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</si>
  <si>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</si>
  <si>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</si>
  <si>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</si>
  <si>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</si>
  <si>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</si>
  <si>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</si>
  <si>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</si>
  <si>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</si>
  <si>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</si>
  <si>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</si>
  <si>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</si>
  <si>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</si>
  <si>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</si>
  <si>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</si>
  <si>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</si>
  <si>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</si>
  <si>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</si>
  <si>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</si>
  <si>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</si>
  <si>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</si>
  <si>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</si>
  <si>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</si>
  <si>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</si>
  <si>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</si>
  <si>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</si>
  <si>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</si>
  <si>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</si>
  <si>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</si>
  <si>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</si>
  <si>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</si>
  <si>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</si>
  <si>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</si>
  <si>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</si>
  <si>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</si>
  <si>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</si>
  <si>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</si>
  <si>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</si>
  <si>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</si>
  <si>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</si>
  <si>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</si>
  <si>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</si>
  <si>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</si>
  <si>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</si>
  <si>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</si>
  <si>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</si>
  <si>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</si>
  <si>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</si>
  <si>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</si>
  <si>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</si>
  <si>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</si>
  <si>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</si>
  <si>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</si>
  <si>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</si>
  <si>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</si>
  <si>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</si>
  <si>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</si>
  <si>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</si>
  <si>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</si>
  <si>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</si>
  <si>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</si>
  <si>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</si>
  <si>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</si>
  <si>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</si>
  <si>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</si>
  <si>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</si>
  <si>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</si>
  <si>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</si>
  <si>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</si>
  <si>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</si>
  <si>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</si>
  <si>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</si>
  <si>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</si>
  <si>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</si>
  <si>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</si>
  <si>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</si>
  <si>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</si>
  <si>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</si>
  <si>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</si>
  <si>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</si>
  <si>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</si>
  <si>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</si>
  <si>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</si>
  <si>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</si>
  <si>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</si>
  <si>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</si>
  <si>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</si>
  <si>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</si>
  <si>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</si>
  <si>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</si>
  <si>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</si>
  <si>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</si>
  <si>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</si>
  <si>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</si>
  <si>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</si>
  <si>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</si>
  <si>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</si>
  <si>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</si>
  <si>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</si>
  <si>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</si>
  <si>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</si>
  <si>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</si>
  <si>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</si>
  <si>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</si>
  <si>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</si>
  <si>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</si>
  <si>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</si>
  <si>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</si>
  <si>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</si>
  <si>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</si>
  <si>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</si>
  <si>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</si>
  <si>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</si>
  <si>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</si>
  <si>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</si>
  <si>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</si>
  <si>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</si>
  <si>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</si>
  <si>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</si>
  <si>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</si>
  <si>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</si>
  <si>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</si>
  <si>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</si>
  <si>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</si>
  <si>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</si>
  <si>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</si>
  <si>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</si>
  <si>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</si>
  <si>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</si>
  <si>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</si>
  <si>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</si>
  <si>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</si>
  <si>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</si>
  <si>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</si>
  <si>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</si>
  <si>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</si>
  <si>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</si>
  <si>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</si>
  <si>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</si>
  <si>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</si>
  <si>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</si>
  <si>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</si>
  <si>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</si>
  <si>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</si>
  <si>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</si>
  <si>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</si>
  <si>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</si>
  <si>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</si>
  <si>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</si>
  <si>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</si>
  <si>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</si>
  <si>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</si>
  <si>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</si>
  <si>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</si>
  <si>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</si>
  <si>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</si>
  <si>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</si>
  <si>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</si>
  <si>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</si>
  <si>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</si>
  <si>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</si>
  <si>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</si>
  <si>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</si>
  <si>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</si>
  <si>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</si>
  <si>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</si>
  <si>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</si>
  <si>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</si>
  <si>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</si>
  <si>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</si>
  <si>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</si>
  <si>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</si>
  <si>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</si>
  <si>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</si>
  <si>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</si>
  <si>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</si>
  <si>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</si>
  <si>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</si>
  <si>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</si>
  <si>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</si>
  <si>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</si>
  <si>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</si>
  <si>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</si>
  <si>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</si>
  <si>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</si>
  <si>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</si>
  <si>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</si>
  <si>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</si>
  <si>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</si>
  <si>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</si>
  <si>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</si>
  <si>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</si>
  <si>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</si>
  <si>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</si>
  <si>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</si>
  <si>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</si>
  <si>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</si>
  <si>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</si>
  <si>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</si>
  <si>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</si>
  <si>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</si>
  <si>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</si>
  <si>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</si>
  <si>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</si>
  <si>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</si>
  <si>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</si>
  <si>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</si>
  <si>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</si>
  <si>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</si>
  <si>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</si>
  <si>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</si>
  <si>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</si>
  <si>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</si>
  <si>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</si>
  <si>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</si>
  <si>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</si>
  <si>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</si>
  <si>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</si>
  <si>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</si>
  <si>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</si>
  <si>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</si>
  <si>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</si>
  <si>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</si>
  <si>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</si>
  <si>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</si>
  <si>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</si>
  <si>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</si>
  <si>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</si>
  <si>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</si>
  <si>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</si>
  <si>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</si>
  <si>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</si>
  <si>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</si>
  <si>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</si>
  <si>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</si>
  <si>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</si>
  <si>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</si>
  <si>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</si>
  <si>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</si>
  <si>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</si>
  <si>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</si>
  <si>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</si>
  <si>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</si>
  <si>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</si>
  <si>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</si>
  <si>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</si>
  <si>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</si>
  <si>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</si>
  <si>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</si>
  <si>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</si>
  <si>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</si>
  <si>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</si>
  <si>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</si>
  <si>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</si>
  <si>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</si>
  <si>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</si>
  <si>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</si>
  <si>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</si>
  <si>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</si>
  <si>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</si>
  <si>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</si>
  <si>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</si>
  <si>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</si>
  <si>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</si>
  <si>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</si>
  <si>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</si>
  <si>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</si>
  <si>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</si>
  <si>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</si>
  <si>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</si>
  <si>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</si>
  <si>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</si>
  <si>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</si>
  <si>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</si>
  <si>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</si>
  <si>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</si>
  <si>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</si>
  <si>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</si>
  <si>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</si>
  <si>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</si>
  <si>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</si>
  <si>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</si>
  <si>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</si>
  <si>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</si>
  <si>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</si>
  <si>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</si>
  <si>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</si>
  <si>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</si>
  <si>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</si>
  <si>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</si>
  <si>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</si>
  <si>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</si>
  <si>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</si>
  <si>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</si>
  <si>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</si>
  <si>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</si>
  <si>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</si>
  <si>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</si>
  <si>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</si>
  <si>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</si>
  <si>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</si>
  <si>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</si>
  <si>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</si>
  <si>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</si>
  <si>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</si>
  <si>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</si>
  <si>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</si>
  <si>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</si>
  <si>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</si>
  <si>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</si>
  <si>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</si>
  <si>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</si>
  <si>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</si>
  <si>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</si>
  <si>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</si>
  <si>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</si>
  <si>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</si>
  <si>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</si>
  <si>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</si>
  <si>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</si>
  <si>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</si>
  <si>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</si>
  <si>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</si>
  <si>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</si>
  <si>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</si>
  <si>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</si>
  <si>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</si>
  <si>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</si>
  <si>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</si>
  <si>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</si>
  <si>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</si>
  <si>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</si>
  <si>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</si>
  <si>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</si>
  <si>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</si>
  <si>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</si>
  <si>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</si>
  <si>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</si>
  <si>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</si>
  <si>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</si>
  <si>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</si>
  <si>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</si>
  <si>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</si>
  <si>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</si>
  <si>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</si>
  <si>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</si>
  <si>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</si>
  <si>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</si>
  <si>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</si>
  <si>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</si>
  <si>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</si>
  <si>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</si>
  <si>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</si>
  <si>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</si>
  <si>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</si>
  <si>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</si>
  <si>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</si>
  <si>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</si>
  <si>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</si>
  <si>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</si>
  <si>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</si>
  <si>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</si>
  <si>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</si>
  <si>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</si>
  <si>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</si>
  <si>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</si>
  <si>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</si>
  <si>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</si>
  <si>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</si>
  <si>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</si>
  <si>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</si>
  <si>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</si>
  <si>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</si>
  <si>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</si>
  <si>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</si>
  <si>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</si>
  <si>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</si>
  <si>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</si>
  <si>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</si>
  <si>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</si>
  <si>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</si>
  <si>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</si>
  <si>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</si>
  <si>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</si>
  <si>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</si>
  <si>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</si>
  <si>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</si>
  <si>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</si>
  <si>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</si>
  <si>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</si>
  <si>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</si>
  <si>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</si>
  <si>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</si>
  <si>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</si>
  <si>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</si>
  <si>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</si>
  <si>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</si>
  <si>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</si>
  <si>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</si>
  <si>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</si>
  <si>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</si>
  <si>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</si>
  <si>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</si>
  <si>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</si>
  <si>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</si>
  <si>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</si>
  <si>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</si>
  <si>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</si>
  <si>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</si>
  <si>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</si>
  <si>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</si>
  <si>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</si>
  <si>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</si>
  <si>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</si>
  <si>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</si>
  <si>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</si>
  <si>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</si>
  <si>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</si>
  <si>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</si>
  <si>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</si>
  <si>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</si>
  <si>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</si>
  <si>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</si>
  <si>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</si>
  <si>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</si>
  <si>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</si>
  <si>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</si>
  <si>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</si>
  <si>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</si>
  <si>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</si>
  <si>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</si>
  <si>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</si>
  <si>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</si>
  <si>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</si>
  <si>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</si>
  <si>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</si>
  <si>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</si>
  <si>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</si>
  <si>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</si>
  <si>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</si>
  <si>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</si>
  <si>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</si>
  <si>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</si>
  <si>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</si>
  <si>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</si>
  <si>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</si>
  <si>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</si>
  <si>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</si>
  <si>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</si>
  <si>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</si>
  <si>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</si>
  <si>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</si>
  <si>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</si>
  <si>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</si>
  <si>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</si>
  <si>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</si>
  <si>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</si>
  <si>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</si>
  <si>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</si>
  <si>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</si>
  <si>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</si>
  <si>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</si>
  <si>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</si>
  <si>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</si>
  <si>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</si>
  <si>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</si>
  <si>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</si>
  <si>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</si>
  <si>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</si>
  <si>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</si>
  <si>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</si>
  <si>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</si>
  <si>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</si>
  <si>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</si>
  <si>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</si>
  <si>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</si>
  <si>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</si>
  <si>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</si>
  <si>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</si>
  <si>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</si>
  <si>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</si>
  <si>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</si>
  <si>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</si>
  <si>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</si>
  <si>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</si>
  <si>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</si>
  <si>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</si>
  <si>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</si>
  <si>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</si>
  <si>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</si>
  <si>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</si>
  <si>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</si>
  <si>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</si>
  <si>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</si>
  <si>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</si>
  <si>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</si>
  <si>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</si>
  <si>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</si>
  <si>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</si>
  <si>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</si>
  <si>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</si>
  <si>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</si>
  <si>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</si>
  <si>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</si>
  <si>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</si>
  <si>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</si>
  <si>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</si>
  <si>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</si>
  <si>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</si>
  <si>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</si>
  <si>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</si>
  <si>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</si>
  <si>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</si>
  <si>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</si>
  <si>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</si>
  <si>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</si>
  <si>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</si>
  <si>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</si>
  <si>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</si>
  <si>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</si>
  <si>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</si>
  <si>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</si>
  <si>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</si>
  <si>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</si>
  <si>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</si>
  <si>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</si>
  <si>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</si>
  <si>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</si>
  <si>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</si>
  <si>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</si>
  <si>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</si>
  <si>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</si>
  <si>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</si>
  <si>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</si>
  <si>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</si>
  <si>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</si>
  <si>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</si>
  <si>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</si>
  <si>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</si>
  <si>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</si>
  <si>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</si>
  <si>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</si>
  <si>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</si>
  <si>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</si>
  <si>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</si>
  <si>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</si>
  <si>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</si>
  <si>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</si>
  <si>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</si>
  <si>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</si>
  <si>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</si>
  <si>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</si>
  <si>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</si>
  <si>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</si>
  <si>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</si>
  <si>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</si>
  <si>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</si>
  <si>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</si>
  <si>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</si>
  <si>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</si>
  <si>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</si>
  <si>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</si>
  <si>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</si>
  <si>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</si>
  <si>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</si>
  <si>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</si>
  <si>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</si>
  <si>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</si>
  <si>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</si>
  <si>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</si>
  <si>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</si>
  <si>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</si>
  <si>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</si>
  <si>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</si>
  <si>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</si>
  <si>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</si>
  <si>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</si>
  <si>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</si>
  <si>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</si>
  <si>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</si>
  <si>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</si>
  <si>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</si>
  <si>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</si>
  <si>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</si>
  <si>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</si>
  <si>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</si>
  <si>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</si>
  <si>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</si>
  <si>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</si>
  <si>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</si>
  <si>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</si>
  <si>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</si>
  <si>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</si>
  <si>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</si>
  <si>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</si>
  <si>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</si>
  <si>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</si>
  <si>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</si>
  <si>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</si>
  <si>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</si>
  <si>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</si>
  <si>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</si>
  <si>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</si>
  <si>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</si>
  <si>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</si>
  <si>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</si>
  <si>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</si>
  <si>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</si>
  <si>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</si>
  <si>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</si>
  <si>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</si>
  <si>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</si>
  <si>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</si>
  <si>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</si>
  <si>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</si>
  <si>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</si>
  <si>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</si>
  <si>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</si>
  <si>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</si>
  <si>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</si>
  <si>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</si>
  <si>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</si>
  <si>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</si>
  <si>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</si>
  <si>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</si>
  <si>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</si>
  <si>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</si>
  <si>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</si>
  <si>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</si>
  <si>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</si>
  <si>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</si>
  <si>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</si>
  <si>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</si>
  <si>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</si>
  <si>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</si>
  <si>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</si>
  <si>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</si>
  <si>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</si>
  <si>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</si>
  <si>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</si>
  <si>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</si>
  <si>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</si>
  <si>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</si>
  <si>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</si>
  <si>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</si>
  <si>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</si>
  <si>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</si>
  <si>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</si>
  <si>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</si>
  <si>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</si>
  <si>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</si>
  <si>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</si>
  <si>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</si>
  <si>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</si>
  <si>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</si>
  <si>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</si>
  <si>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</si>
  <si>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</si>
  <si>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</si>
  <si>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</si>
  <si>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</si>
  <si>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</si>
  <si>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</si>
  <si>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</si>
  <si>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</si>
  <si>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</si>
  <si>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</si>
  <si>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</si>
  <si>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</si>
  <si>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</si>
  <si>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</si>
  <si>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</si>
  <si>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</si>
  <si>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</si>
  <si>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</si>
  <si>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</si>
  <si>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</si>
  <si>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</si>
  <si>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</si>
  <si>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</si>
  <si>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</si>
  <si>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</si>
  <si>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</si>
  <si>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</si>
  <si>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</si>
  <si>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</si>
  <si>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</si>
  <si>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</si>
  <si>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</si>
  <si>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</si>
  <si>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</si>
  <si>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</si>
  <si>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</si>
  <si>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</si>
  <si>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</si>
  <si>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</si>
  <si>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</si>
  <si>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</si>
  <si>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</si>
  <si>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</si>
  <si>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</si>
  <si>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</si>
  <si>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</si>
  <si>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</si>
  <si>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</si>
  <si>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</si>
  <si>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</si>
  <si>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</si>
  <si>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</si>
  <si>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</si>
  <si>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</si>
  <si>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</si>
  <si>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</si>
  <si>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</si>
  <si>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</si>
  <si>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</si>
  <si>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</si>
  <si>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</si>
  <si>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</si>
  <si>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</si>
  <si>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</si>
  <si>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</si>
  <si>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</si>
  <si>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</si>
  <si>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</si>
  <si>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</si>
  <si>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</si>
  <si>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</si>
  <si>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</si>
  <si>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</si>
  <si>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</si>
  <si>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</si>
  <si>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</si>
  <si>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</si>
  <si>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</si>
  <si>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</si>
  <si>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</si>
  <si>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</si>
  <si>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</si>
  <si>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</si>
  <si>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</si>
  <si>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</si>
  <si>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</si>
  <si>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</si>
  <si>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</si>
  <si>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</si>
  <si>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</si>
  <si>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</si>
  <si>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</si>
  <si>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</si>
  <si>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</si>
  <si>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</si>
  <si>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</si>
  <si>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</si>
  <si>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</si>
  <si>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</si>
  <si>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</si>
  <si>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</si>
  <si>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</si>
  <si>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</si>
  <si>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</si>
  <si>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</si>
  <si>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</si>
  <si>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</si>
  <si>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</si>
  <si>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</si>
  <si>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</si>
  <si>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</si>
  <si>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</si>
  <si>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</si>
  <si>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</si>
  <si>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</si>
  <si>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</si>
  <si>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</si>
  <si>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</si>
  <si>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</si>
  <si>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</si>
  <si>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</si>
  <si>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</si>
  <si>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</si>
  <si>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</si>
  <si>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</si>
  <si>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</si>
  <si>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</si>
  <si>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</si>
  <si>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</si>
  <si>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</si>
  <si>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</si>
  <si>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</si>
  <si>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</si>
  <si>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</si>
  <si>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</si>
  <si>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</si>
  <si>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</si>
  <si>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</si>
  <si>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</si>
  <si>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</si>
  <si>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</si>
  <si>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</si>
  <si>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</si>
  <si>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</si>
  <si>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</si>
  <si>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</si>
  <si>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</si>
  <si>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</si>
  <si>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</si>
  <si>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</si>
  <si>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</si>
  <si>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</si>
  <si>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</si>
  <si>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</si>
  <si>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</si>
  <si>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</si>
  <si>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</si>
  <si>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</si>
  <si>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</si>
  <si>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</si>
  <si>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</si>
  <si>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</si>
  <si>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</si>
  <si>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</si>
  <si>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</si>
  <si>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</si>
  <si>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</si>
  <si>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</si>
  <si>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</si>
  <si>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</si>
  <si>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</si>
  <si>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</si>
  <si>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</si>
  <si>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</si>
  <si>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</si>
  <si>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</si>
  <si>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</si>
  <si>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</si>
  <si>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</si>
  <si>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</si>
  <si>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</si>
  <si>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</si>
  <si>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</si>
  <si>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</si>
  <si>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</si>
  <si>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</si>
  <si>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</si>
  <si>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</si>
  <si>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</si>
  <si>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</si>
  <si>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</si>
  <si>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</si>
  <si>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</si>
  <si>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</si>
  <si>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</si>
  <si>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</si>
  <si>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</si>
  <si>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</si>
  <si>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</si>
  <si>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</si>
  <si>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</si>
  <si>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</si>
  <si>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</si>
  <si>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</si>
  <si>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</si>
  <si>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</si>
  <si>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</si>
  <si>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</si>
  <si>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</si>
  <si>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</si>
  <si>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</si>
  <si>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</si>
  <si>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</si>
  <si>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</si>
  <si>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</si>
  <si>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</si>
  <si>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</si>
  <si>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</si>
  <si>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</si>
  <si>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</si>
  <si>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</si>
  <si>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</si>
  <si>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</si>
  <si>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</si>
  <si>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</si>
  <si>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</si>
  <si>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</si>
  <si>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</si>
  <si>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</si>
  <si>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</si>
  <si>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</si>
  <si>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</si>
  <si>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</si>
  <si>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</si>
  <si>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</si>
  <si>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</si>
  <si>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</si>
  <si>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</si>
  <si>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</si>
  <si>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</si>
  <si>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</si>
  <si>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</si>
  <si>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</si>
  <si>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</si>
  <si>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</si>
  <si>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</si>
  <si>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</si>
  <si>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</si>
  <si>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</si>
  <si>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</si>
  <si>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</si>
  <si>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</si>
  <si>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</si>
  <si>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</si>
  <si>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</si>
  <si>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</si>
  <si>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</si>
  <si>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</si>
  <si>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</si>
  <si>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</si>
  <si>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</si>
  <si>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</si>
  <si>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</si>
  <si>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</si>
  <si>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</si>
  <si>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</si>
  <si>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</si>
  <si>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</si>
  <si>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</si>
  <si>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</si>
  <si>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</si>
  <si>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</si>
  <si>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</si>
  <si>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</si>
  <si>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</si>
  <si>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</si>
  <si>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</si>
  <si>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</si>
  <si>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</si>
  <si>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</si>
  <si>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</si>
  <si>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</si>
  <si>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</si>
  <si>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</si>
  <si>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</si>
  <si>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</si>
  <si>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</si>
  <si>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</si>
  <si>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</si>
  <si>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</si>
  <si>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</si>
  <si>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</si>
  <si>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</si>
  <si>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</si>
  <si>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</si>
  <si>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</si>
  <si>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</si>
  <si>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</si>
  <si>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</si>
  <si>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</si>
  <si>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</si>
  <si>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</si>
  <si>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</si>
  <si>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</si>
  <si>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</si>
  <si>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</si>
  <si>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</si>
  <si>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</si>
  <si>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</si>
  <si>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</si>
  <si>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</si>
  <si>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</si>
  <si>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</si>
  <si>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</si>
  <si>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</si>
  <si>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</si>
  <si>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</si>
  <si>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</si>
  <si>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</si>
  <si>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</si>
  <si>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</si>
  <si>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</si>
  <si>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</si>
  <si>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</si>
  <si>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</si>
  <si>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</si>
  <si>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</si>
  <si>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</si>
  <si>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</si>
  <si>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</si>
  <si>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</si>
  <si>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</si>
  <si>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</si>
  <si>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</si>
  <si>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</si>
  <si>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</si>
  <si>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</si>
  <si>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</si>
  <si>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</si>
  <si>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</si>
  <si>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</si>
  <si>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</si>
  <si>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</si>
  <si>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</si>
  <si>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</si>
  <si>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</si>
  <si>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</si>
  <si>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</si>
  <si>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</si>
  <si>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</si>
  <si>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</si>
  <si>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</si>
  <si>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</si>
  <si>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</si>
  <si>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</si>
  <si>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</si>
  <si>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</si>
  <si>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</si>
  <si>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</si>
  <si>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</si>
  <si>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</si>
  <si>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</si>
  <si>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</si>
  <si>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</si>
  <si>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</si>
  <si>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</si>
  <si>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</si>
  <si>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</si>
  <si>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</si>
  <si>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</si>
  <si>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</si>
  <si>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</si>
  <si>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</si>
  <si>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</si>
  <si>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</si>
  <si>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</si>
  <si>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</si>
  <si>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</si>
  <si>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</si>
  <si>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</si>
  <si>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</si>
  <si>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</si>
  <si>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</si>
  <si>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</si>
  <si>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</si>
  <si>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</si>
  <si>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</si>
  <si>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</si>
  <si>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</si>
  <si>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</si>
  <si>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</si>
  <si>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</si>
  <si>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</si>
  <si>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</si>
  <si>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</si>
  <si>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</si>
  <si>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</si>
  <si>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</si>
  <si>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</si>
  <si>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</si>
  <si>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</si>
  <si>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</si>
  <si>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</si>
  <si>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</si>
  <si>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</si>
  <si>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</si>
  <si>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</si>
  <si>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</si>
  <si>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</si>
  <si>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</si>
  <si>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</si>
  <si>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</si>
  <si>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</si>
  <si>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</si>
  <si>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</si>
  <si>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</si>
  <si>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</si>
  <si>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</si>
  <si>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</si>
  <si>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</si>
  <si>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</si>
  <si>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</si>
  <si>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</si>
  <si>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</si>
  <si>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</si>
  <si>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</si>
  <si>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</si>
  <si>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</si>
  <si>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</si>
  <si>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</si>
  <si>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</si>
  <si>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</si>
  <si>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</si>
  <si>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</si>
  <si>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</si>
  <si>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</si>
  <si>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</si>
  <si>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</si>
  <si>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</si>
  <si>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</si>
  <si>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</si>
  <si>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</si>
  <si>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</si>
  <si>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</si>
  <si>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</si>
  <si>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</si>
  <si>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</si>
  <si>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</si>
  <si>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</si>
  <si>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</si>
  <si>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</si>
  <si>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</si>
  <si>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</si>
  <si>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</si>
  <si>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</si>
  <si>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</si>
  <si>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</si>
  <si>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</si>
  <si>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</si>
  <si>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</si>
  <si>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</si>
  <si>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</si>
  <si>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</si>
  <si>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</si>
  <si>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</si>
  <si>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</si>
  <si>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</si>
  <si>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</si>
  <si>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</si>
  <si>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</si>
  <si>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</si>
  <si>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</si>
  <si>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</si>
  <si>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</si>
  <si>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</si>
  <si>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</si>
  <si>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</si>
  <si>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</si>
  <si>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</si>
  <si>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</si>
  <si>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</si>
  <si>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</si>
  <si>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</si>
  <si>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</si>
  <si>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</si>
  <si>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</si>
  <si>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</si>
  <si>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</si>
  <si>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</si>
  <si>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</si>
  <si>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</si>
  <si>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</si>
  <si>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</si>
  <si>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</si>
  <si>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</si>
  <si>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</si>
  <si>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</si>
  <si>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</si>
  <si>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</si>
  <si>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</si>
  <si>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</si>
  <si>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</si>
  <si>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</si>
  <si>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</si>
  <si>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</si>
  <si>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</si>
  <si>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</si>
  <si>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</si>
  <si>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</si>
  <si>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</si>
  <si>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</si>
  <si>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</si>
  <si>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</si>
  <si>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</si>
  <si>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</si>
  <si>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</si>
  <si>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</si>
  <si>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</si>
  <si>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</si>
  <si>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</si>
  <si>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</si>
  <si>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</si>
  <si>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</si>
  <si>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</si>
  <si>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</si>
  <si>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</si>
  <si>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</si>
  <si>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</si>
  <si>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</si>
  <si>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</si>
  <si>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</si>
  <si>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</si>
  <si>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</si>
  <si>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</si>
  <si>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</si>
  <si>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</si>
  <si>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</si>
  <si>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</si>
  <si>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</si>
  <si>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</si>
  <si>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</si>
  <si>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</si>
  <si>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</si>
  <si>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</si>
  <si>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</si>
  <si>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</si>
  <si>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</si>
  <si>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</si>
  <si>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</si>
  <si>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</si>
  <si>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</si>
  <si>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</si>
  <si>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</si>
  <si>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</si>
  <si>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</si>
  <si>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</si>
  <si>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</si>
  <si>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</si>
  <si>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</si>
  <si>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</si>
  <si>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</si>
  <si>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</si>
  <si>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</si>
  <si>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</si>
  <si>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</si>
  <si>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</si>
  <si>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</si>
  <si>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</si>
  <si>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</si>
  <si>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</si>
  <si>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</si>
  <si>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</si>
  <si>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</si>
  <si>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</si>
  <si>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</si>
  <si>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</si>
  <si>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</si>
  <si>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</si>
  <si>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</si>
  <si>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</si>
  <si>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</si>
  <si>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</si>
  <si>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</si>
  <si>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</si>
  <si>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</si>
  <si>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</si>
  <si>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</si>
  <si>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</si>
  <si>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</si>
  <si>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</si>
  <si>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</si>
  <si>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</si>
  <si>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</si>
  <si>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</si>
  <si>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</si>
  <si>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</si>
  <si>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</si>
  <si>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</si>
  <si>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</si>
  <si>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</si>
  <si>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</si>
  <si>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</si>
  <si>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</si>
  <si>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</si>
  <si>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</si>
  <si>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</si>
  <si>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</si>
  <si>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</si>
  <si>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</si>
  <si>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</si>
  <si>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</si>
  <si>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</si>
  <si>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</si>
  <si>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</si>
  <si>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</si>
  <si>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</si>
  <si>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</si>
  <si>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</si>
  <si>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</si>
  <si>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</si>
  <si>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</si>
  <si>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</si>
  <si>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</si>
  <si>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</si>
  <si>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</si>
  <si>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</si>
  <si>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</si>
  <si>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</si>
  <si>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</si>
  <si>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</si>
  <si>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</si>
  <si>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</si>
  <si>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</si>
  <si>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</si>
  <si>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</si>
  <si>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</si>
  <si>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</si>
  <si>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</si>
  <si>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</si>
  <si>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</si>
  <si>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</si>
  <si>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</si>
  <si>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</si>
  <si>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</si>
  <si>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</si>
  <si>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</si>
  <si>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</si>
  <si>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</si>
  <si>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</si>
  <si>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</si>
  <si>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</si>
  <si>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</si>
  <si>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</si>
  <si>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</si>
  <si>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</si>
  <si>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</si>
  <si>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</si>
  <si>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</si>
  <si>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</si>
  <si>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</si>
  <si>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</si>
  <si>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</si>
  <si>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</si>
  <si>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</si>
  <si>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</si>
  <si>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</si>
  <si>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</si>
  <si>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</si>
  <si>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</si>
  <si>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</si>
  <si>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</si>
  <si>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</si>
  <si>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</si>
  <si>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</si>
  <si>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</si>
  <si>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</si>
  <si>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</si>
  <si>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</si>
  <si>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</si>
  <si>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</si>
  <si>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</si>
  <si>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</si>
  <si>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</si>
  <si>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</si>
  <si>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</si>
  <si>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</si>
  <si>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</si>
  <si>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</si>
  <si>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</si>
  <si>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</si>
  <si>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</si>
  <si>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</si>
  <si>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</si>
  <si>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</si>
  <si>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</si>
  <si>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</si>
  <si>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</si>
  <si>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</si>
  <si>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</si>
  <si>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</si>
  <si>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</si>
  <si>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</si>
  <si>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</si>
  <si>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</si>
  <si>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</si>
  <si>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</si>
  <si>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</si>
  <si>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</si>
  <si>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</si>
  <si>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</si>
  <si>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</si>
  <si>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</si>
  <si>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</si>
  <si>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</si>
  <si>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</si>
  <si>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</si>
  <si>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</si>
  <si>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</si>
  <si>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</si>
  <si>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</si>
  <si>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</si>
  <si>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</si>
  <si>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</si>
  <si>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</si>
  <si>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</si>
  <si>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</si>
  <si>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</si>
  <si>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</si>
  <si>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</si>
  <si>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</si>
  <si>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</si>
  <si>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</si>
  <si>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</si>
  <si>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</si>
  <si>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</si>
  <si>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</si>
  <si>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</si>
  <si>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</si>
  <si>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</si>
  <si>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</si>
  <si>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</si>
  <si>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</si>
  <si>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</si>
  <si>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</si>
  <si>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</si>
  <si>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</si>
  <si>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</si>
  <si>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</si>
  <si>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</si>
  <si>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</si>
  <si>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</si>
  <si>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</si>
  <si>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</si>
  <si>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</si>
  <si>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</si>
  <si>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</si>
  <si>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</si>
  <si>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</si>
  <si>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</si>
  <si>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</si>
  <si>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</si>
  <si>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</si>
  <si>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</si>
  <si>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</si>
  <si>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</si>
  <si>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</si>
  <si>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</si>
  <si>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</si>
  <si>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</si>
  <si>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</si>
  <si>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</si>
  <si>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</si>
  <si>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</si>
  <si>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</si>
  <si>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</si>
  <si>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</si>
  <si>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</si>
  <si>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</si>
  <si>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</si>
  <si>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</si>
  <si>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</si>
  <si>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</si>
  <si>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</si>
  <si>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</si>
  <si>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</si>
  <si>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</si>
  <si>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</si>
  <si>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</si>
  <si>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</si>
  <si>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</si>
  <si>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</si>
  <si>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</si>
  <si>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</si>
  <si>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</si>
  <si>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</si>
  <si>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</si>
  <si>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</si>
  <si>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</si>
  <si>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</si>
  <si>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</si>
  <si>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</si>
  <si>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</si>
  <si>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</si>
  <si>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</si>
  <si>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</si>
  <si>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</si>
  <si>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</si>
  <si>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</si>
  <si>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</si>
  <si>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</si>
  <si>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</si>
  <si>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</si>
  <si>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</si>
  <si>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</si>
  <si>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</si>
  <si>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</si>
  <si>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</si>
  <si>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</si>
  <si>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</si>
  <si>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</si>
  <si>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</si>
  <si>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</si>
  <si>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</si>
  <si>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</si>
  <si>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</si>
  <si>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</si>
  <si>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</si>
  <si>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</si>
  <si>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</si>
  <si>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</si>
  <si>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</si>
  <si>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</si>
  <si>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</si>
  <si>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</si>
  <si>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</si>
  <si>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</si>
  <si>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</si>
  <si>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</si>
  <si>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</si>
  <si>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</si>
  <si>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</si>
  <si>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</si>
  <si>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</si>
  <si>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</si>
  <si>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</si>
  <si>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</si>
  <si>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</si>
  <si>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</si>
  <si>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</si>
  <si>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</si>
  <si>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</si>
  <si>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</si>
  <si>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</si>
  <si>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</si>
  <si>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</si>
  <si>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</si>
  <si>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</si>
  <si>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</si>
  <si>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</si>
  <si>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</si>
  <si>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</si>
  <si>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</si>
  <si>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</si>
  <si>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</si>
  <si>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</si>
  <si>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</si>
  <si>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</si>
  <si>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</si>
  <si>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</si>
  <si>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</si>
  <si>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</si>
  <si>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</si>
  <si>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</si>
  <si>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</si>
  <si>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</si>
  <si>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</si>
  <si>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</si>
  <si>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</si>
  <si>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</si>
  <si>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</si>
  <si>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</si>
  <si>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</si>
  <si>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</si>
  <si>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</si>
  <si>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</si>
  <si>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</si>
  <si>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</si>
  <si>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</si>
  <si>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</si>
  <si>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</si>
  <si>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</si>
  <si>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</si>
  <si>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</si>
  <si>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</si>
  <si>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</si>
  <si>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</si>
  <si>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</si>
  <si>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</si>
  <si>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</si>
  <si>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</si>
  <si>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</si>
  <si>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</si>
  <si>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</si>
  <si>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</si>
  <si>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</si>
  <si>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</si>
  <si>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</si>
  <si>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</si>
  <si>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</si>
  <si>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</si>
  <si>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</si>
  <si>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</si>
  <si>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</si>
  <si>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</si>
  <si>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</si>
  <si>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</si>
  <si>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</si>
  <si>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</si>
  <si>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</si>
  <si>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</si>
  <si>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</si>
  <si>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</si>
  <si>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</si>
  <si>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</si>
  <si>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</si>
  <si>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</si>
  <si>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</si>
  <si>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</si>
  <si>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</si>
  <si>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</si>
  <si>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</si>
  <si>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</si>
  <si>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</si>
  <si>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</si>
  <si>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</si>
  <si>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</si>
  <si>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</si>
  <si>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</si>
  <si>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</si>
  <si>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</si>
  <si>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</si>
  <si>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</si>
  <si>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</si>
  <si>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</si>
  <si>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</si>
  <si>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</si>
  <si>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</si>
  <si>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</si>
  <si>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</si>
  <si>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</si>
  <si>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</si>
  <si>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</si>
  <si>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</si>
  <si>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</si>
  <si>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</si>
  <si>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</si>
  <si>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</si>
  <si>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</si>
  <si>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</si>
  <si>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</si>
  <si>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</si>
  <si>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</si>
  <si>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</si>
  <si>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</si>
  <si>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</si>
  <si>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</si>
  <si>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</si>
  <si>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</si>
  <si>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</si>
  <si>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</si>
  <si>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</si>
  <si>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</si>
  <si>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</si>
  <si>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</si>
  <si>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</si>
  <si>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</si>
  <si>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</si>
  <si>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</si>
  <si>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</si>
  <si>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</si>
  <si>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</si>
  <si>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</si>
  <si>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</si>
  <si>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</si>
  <si>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</si>
  <si>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</si>
  <si>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</si>
  <si>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</si>
  <si>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</si>
  <si>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</si>
  <si>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</si>
  <si>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</si>
  <si>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</si>
  <si>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</si>
  <si>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</si>
  <si>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</si>
  <si>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</si>
  <si>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</si>
  <si>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</si>
  <si>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</si>
  <si>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</si>
  <si>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</si>
  <si>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</si>
  <si>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</si>
  <si>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</si>
  <si>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</si>
  <si>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</si>
  <si>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</si>
  <si>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</si>
  <si>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</si>
  <si>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</si>
  <si>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</si>
  <si>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</si>
  <si>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</si>
  <si>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</si>
  <si>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</si>
  <si>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</si>
  <si>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</si>
  <si>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</si>
  <si>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</si>
  <si>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</si>
  <si>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</si>
  <si>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</si>
  <si>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</si>
  <si>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</si>
  <si>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</si>
  <si>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</si>
  <si>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</si>
  <si>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</si>
  <si>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</si>
  <si>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</si>
  <si>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</si>
  <si>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</si>
  <si>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</si>
  <si>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</si>
  <si>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</si>
  <si>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</si>
  <si>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</si>
  <si>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</si>
  <si>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</si>
  <si>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</si>
  <si>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</si>
  <si>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</si>
  <si>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</si>
  <si>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</si>
  <si>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</si>
  <si>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</si>
  <si>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</si>
  <si>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</si>
  <si>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</si>
  <si>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</si>
  <si>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</si>
  <si>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</si>
  <si>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</si>
  <si>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</si>
  <si>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</si>
  <si>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</si>
  <si>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</si>
  <si>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</si>
  <si>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</si>
  <si>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</si>
  <si>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</si>
  <si>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</si>
  <si>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</si>
  <si>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</si>
  <si>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</si>
  <si>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</si>
  <si>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</si>
  <si>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</si>
  <si>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</si>
  <si>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</si>
  <si>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</si>
  <si>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</si>
  <si>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</si>
  <si>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</si>
  <si>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</si>
  <si>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</si>
  <si>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</si>
  <si>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</si>
  <si>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</si>
  <si>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</si>
  <si>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</si>
  <si>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</si>
  <si>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</si>
  <si>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</si>
  <si>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</si>
  <si>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</si>
  <si>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</si>
  <si>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</si>
  <si>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</si>
  <si>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</si>
  <si>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</si>
  <si>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</si>
  <si>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</si>
  <si>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</si>
  <si>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</si>
  <si>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</si>
  <si>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</si>
  <si>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</si>
  <si>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</si>
  <si>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</si>
  <si>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</si>
  <si>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</si>
  <si>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</si>
  <si>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</si>
  <si>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</si>
  <si>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</si>
  <si>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</si>
  <si>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</si>
  <si>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</si>
  <si>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</si>
  <si>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</si>
  <si>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</si>
  <si>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</si>
  <si>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</si>
  <si>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</si>
  <si>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</si>
  <si>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</si>
  <si>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</si>
  <si>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</si>
  <si>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</si>
  <si>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</si>
  <si>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</si>
  <si>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</si>
  <si>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</si>
  <si>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</si>
  <si>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</si>
  <si>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</si>
  <si>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</si>
  <si>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</si>
  <si>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</si>
  <si>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</si>
  <si>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</si>
  <si>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</si>
  <si>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</si>
  <si>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</si>
  <si>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</si>
  <si>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</si>
  <si>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</si>
  <si>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</si>
  <si>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</si>
  <si>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</si>
  <si>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</si>
  <si>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</si>
  <si>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</si>
  <si>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</si>
  <si>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</si>
  <si>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</si>
  <si>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</si>
  <si>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</si>
  <si>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</si>
  <si>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</si>
  <si>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</si>
  <si>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</si>
  <si>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</si>
  <si>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</si>
  <si>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</si>
  <si>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</si>
  <si>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</si>
  <si>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</si>
  <si>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</si>
  <si>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</si>
  <si>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</si>
  <si>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</si>
  <si>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</si>
  <si>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</si>
  <si>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</si>
  <si>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</si>
  <si>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</si>
  <si>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</si>
  <si>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</si>
  <si>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</si>
  <si>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</si>
  <si>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</si>
  <si>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</si>
  <si>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</si>
  <si>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</si>
  <si>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</si>
  <si>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</si>
  <si>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</si>
  <si>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</si>
  <si>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</si>
  <si>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</si>
  <si>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</si>
  <si>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</si>
  <si>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</si>
  <si>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</si>
  <si>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</si>
  <si>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</si>
  <si>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</si>
  <si>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</si>
  <si>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</si>
  <si>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</si>
  <si>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</si>
  <si>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</si>
  <si>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</si>
  <si>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</si>
  <si>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</si>
  <si>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</si>
  <si>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</si>
  <si>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</si>
  <si>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</si>
  <si>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</si>
  <si>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</si>
  <si>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</si>
  <si>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</si>
  <si>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</si>
  <si>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</si>
  <si>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</si>
  <si>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</si>
  <si>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</si>
  <si>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</si>
  <si>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</si>
  <si>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</si>
  <si>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</si>
  <si>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</si>
  <si>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</si>
  <si>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</si>
  <si>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</si>
  <si>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</si>
  <si>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</si>
  <si>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</si>
  <si>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</si>
  <si>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</si>
  <si>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</si>
  <si>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</si>
  <si>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</si>
  <si>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</si>
  <si>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</si>
  <si>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</si>
  <si>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</si>
  <si>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</si>
  <si>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</si>
  <si>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</si>
  <si>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</si>
  <si>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</si>
  <si>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</si>
  <si>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</si>
  <si>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</si>
  <si>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</si>
  <si>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</si>
  <si>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</si>
  <si>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</si>
  <si>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</si>
  <si>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</si>
  <si>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</si>
  <si>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</si>
  <si>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</si>
  <si>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</si>
  <si>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</si>
  <si>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</si>
  <si>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</si>
  <si>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</si>
  <si>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</si>
  <si>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</si>
  <si>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</si>
  <si>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</si>
  <si>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</si>
  <si>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</si>
  <si>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</si>
  <si>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</si>
  <si>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</si>
  <si>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</si>
  <si>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</si>
  <si>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</si>
  <si>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</si>
  <si>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</si>
  <si>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</si>
  <si>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</si>
  <si>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</si>
  <si>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</si>
  <si>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</si>
  <si>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</si>
  <si>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</si>
  <si>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</si>
  <si>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</si>
  <si>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</si>
  <si>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</si>
  <si>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</si>
  <si>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</si>
  <si>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</si>
  <si>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</si>
  <si>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</si>
  <si>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</si>
  <si>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</si>
  <si>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</si>
  <si>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</si>
  <si>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</si>
  <si>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</si>
  <si>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</si>
  <si>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</si>
  <si>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</si>
  <si>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</si>
  <si>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</si>
  <si>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</si>
  <si>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</si>
  <si>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</si>
  <si>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</si>
  <si>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</si>
  <si>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</si>
  <si>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</si>
  <si>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</si>
  <si>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</si>
  <si>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</si>
  <si>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</si>
  <si>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</si>
  <si>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</si>
  <si>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</si>
  <si>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</si>
  <si>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</si>
  <si>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</si>
  <si>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</si>
  <si>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</si>
  <si>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</si>
  <si>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</si>
  <si>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</si>
  <si>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</si>
  <si>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</si>
  <si>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</si>
  <si>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</si>
  <si>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</si>
  <si>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</si>
  <si>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</si>
  <si>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</si>
  <si>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</si>
  <si>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</si>
  <si>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</si>
  <si>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</si>
  <si>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</si>
  <si>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</si>
  <si>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</si>
  <si>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</si>
  <si>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</si>
  <si>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</si>
  <si>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</si>
  <si>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</si>
  <si>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</si>
  <si>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</si>
  <si>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</si>
  <si>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</si>
  <si>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</si>
  <si>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</si>
  <si>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</si>
  <si>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</si>
  <si>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</si>
  <si>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</si>
  <si>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</si>
  <si>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</si>
  <si>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</si>
  <si>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</si>
  <si>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</si>
  <si>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</si>
  <si>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</si>
  <si>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</si>
  <si>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</si>
  <si>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</si>
  <si>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</si>
  <si>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</si>
  <si>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</si>
  <si>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</si>
  <si>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</si>
  <si>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</si>
  <si>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</si>
  <si>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</si>
  <si>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</si>
  <si>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</si>
  <si>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</si>
  <si>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</si>
  <si>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</si>
  <si>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</si>
  <si>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</si>
  <si>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</si>
  <si>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</si>
  <si>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</si>
  <si>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</si>
  <si>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</si>
  <si>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</si>
  <si>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</si>
  <si>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</si>
  <si>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</si>
  <si>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</si>
  <si>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</si>
  <si>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</si>
  <si>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</si>
  <si>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</si>
  <si>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</si>
  <si>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</si>
  <si>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</si>
  <si>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</si>
  <si>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</si>
  <si>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</si>
  <si>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</si>
  <si>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</si>
  <si>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</si>
  <si>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</si>
  <si>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</si>
  <si>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</si>
  <si>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</si>
  <si>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</si>
  <si>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</si>
  <si>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</si>
  <si>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</si>
  <si>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</si>
  <si>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</si>
  <si>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</si>
  <si>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</si>
  <si>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</si>
  <si>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</si>
  <si>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</si>
  <si>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</si>
  <si>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</si>
  <si>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</si>
  <si>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</si>
  <si>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</si>
  <si>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</si>
  <si>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</si>
  <si>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</si>
  <si>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</si>
  <si>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</si>
  <si>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</si>
  <si>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</si>
  <si>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</si>
  <si>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</si>
  <si>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</si>
  <si>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</si>
  <si>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</si>
  <si>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</si>
  <si>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</si>
  <si>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</si>
  <si>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</si>
  <si>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</si>
  <si>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</si>
  <si>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</si>
  <si>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</si>
  <si>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</si>
  <si>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</si>
  <si>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</si>
  <si>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</si>
  <si>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</si>
  <si>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</si>
  <si>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</si>
  <si>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</si>
  <si>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</si>
  <si>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</si>
  <si>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</si>
  <si>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</si>
  <si>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</si>
  <si>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</si>
  <si>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</si>
  <si>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</si>
  <si>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</si>
  <si>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</si>
  <si>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</si>
  <si>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</si>
  <si>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</si>
  <si>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</si>
  <si>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</si>
  <si>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</si>
  <si>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</si>
  <si>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</si>
  <si>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</si>
  <si>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</si>
  <si>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</si>
  <si>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</si>
  <si>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</si>
  <si>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</si>
  <si>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</si>
  <si>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</si>
  <si>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</si>
  <si>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</si>
  <si>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</si>
  <si>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</si>
  <si>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</si>
  <si>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</si>
  <si>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</si>
  <si>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</si>
  <si>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</si>
  <si>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</si>
  <si>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</si>
  <si>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</si>
  <si>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</si>
  <si>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</si>
  <si>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</si>
  <si>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</si>
  <si>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</si>
  <si>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</si>
  <si>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</si>
  <si>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</si>
  <si>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</si>
  <si>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</si>
  <si>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</si>
  <si>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</si>
  <si>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</si>
  <si>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</si>
  <si>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</si>
  <si>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</si>
  <si>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</si>
  <si>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</si>
  <si>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</si>
  <si>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</si>
  <si>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</si>
  <si>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</si>
  <si>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</si>
  <si>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</si>
  <si>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</si>
  <si>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</si>
  <si>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</si>
  <si>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</si>
  <si>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</si>
  <si>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</si>
  <si>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</si>
  <si>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</si>
  <si>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</si>
  <si>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</si>
  <si>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</si>
  <si>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</si>
  <si>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</si>
  <si>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</si>
  <si>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</si>
  <si>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</si>
  <si>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</si>
  <si>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</si>
  <si>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</si>
  <si>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</si>
  <si>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</si>
  <si>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</si>
  <si>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</si>
  <si>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</si>
  <si>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</si>
  <si>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</si>
  <si>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</si>
  <si>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</si>
  <si>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</si>
  <si>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</si>
  <si>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</si>
  <si>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</si>
  <si>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</si>
  <si>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</si>
  <si>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</si>
  <si>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</si>
  <si>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</si>
  <si>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</si>
  <si>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</si>
  <si>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</si>
  <si>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</si>
  <si>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</si>
  <si>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</si>
  <si>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</si>
  <si>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</si>
  <si>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</si>
  <si>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</si>
  <si>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</si>
  <si>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</si>
  <si>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</si>
  <si>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</si>
  <si>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</si>
  <si>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</si>
  <si>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</si>
  <si>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</si>
  <si>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</si>
  <si>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</si>
  <si>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</si>
  <si>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</si>
  <si>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</si>
  <si>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</si>
  <si>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</si>
  <si>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</si>
  <si>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</si>
  <si>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</si>
  <si>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</si>
  <si>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</si>
  <si>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</si>
  <si>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</si>
  <si>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</si>
  <si>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</si>
  <si>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</si>
  <si>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</si>
  <si>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</si>
  <si>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</si>
  <si>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</si>
  <si>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</si>
  <si>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</si>
  <si>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</si>
  <si>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</si>
  <si>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</si>
  <si>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</si>
  <si>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</si>
  <si>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</si>
  <si>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</si>
  <si>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</si>
  <si>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</si>
  <si>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</si>
  <si>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</si>
  <si>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</si>
  <si>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</si>
  <si>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</si>
  <si>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</si>
  <si>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</si>
  <si>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</si>
  <si>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</si>
  <si>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</si>
  <si>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</si>
  <si>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</si>
  <si>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</si>
  <si>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</si>
  <si>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</si>
  <si>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</si>
  <si>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</si>
  <si>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</si>
  <si>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</si>
  <si>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</si>
  <si>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</si>
  <si>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</si>
  <si>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</si>
  <si>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</si>
  <si>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</si>
  <si>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</si>
  <si>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</si>
  <si>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</si>
  <si>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</si>
  <si>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</si>
  <si>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</si>
  <si>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</si>
  <si>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</si>
  <si>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</si>
  <si>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</si>
  <si>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</si>
  <si>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</si>
  <si>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</si>
  <si>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</si>
  <si>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</si>
  <si>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</si>
  <si>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</si>
  <si>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</si>
  <si>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</si>
  <si>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</si>
  <si>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</si>
  <si>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</si>
  <si>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</si>
  <si>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</si>
  <si>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</si>
  <si>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</si>
  <si>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</si>
  <si>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</si>
  <si>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</si>
  <si>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</si>
  <si>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</si>
  <si>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</si>
  <si>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</si>
  <si>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</si>
  <si>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</si>
  <si>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</si>
  <si>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</si>
  <si>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</si>
  <si>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</si>
  <si>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</si>
  <si>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</si>
  <si>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</si>
  <si>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</si>
  <si>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</si>
  <si>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</si>
  <si>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</si>
  <si>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</si>
  <si>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</si>
  <si>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</si>
  <si>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</si>
  <si>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</si>
  <si>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</si>
  <si>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</si>
  <si>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</si>
  <si>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</si>
  <si>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</si>
  <si>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</si>
  <si>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</si>
  <si>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</si>
  <si>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</si>
  <si>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</si>
  <si>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</si>
  <si>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</si>
  <si>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</si>
  <si>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</si>
  <si>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</si>
  <si>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</si>
  <si>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</si>
  <si>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</si>
  <si>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</si>
  <si>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</si>
  <si>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</si>
  <si>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</si>
  <si>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</si>
  <si>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</si>
  <si>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</si>
  <si>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</si>
  <si>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</si>
  <si>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</si>
  <si>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</si>
  <si>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</si>
  <si>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</si>
  <si>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</si>
  <si>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</si>
  <si>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</si>
  <si>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</si>
  <si>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</si>
  <si>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</si>
  <si>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</si>
  <si>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</si>
  <si>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</si>
  <si>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</si>
  <si>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</si>
  <si>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</si>
  <si>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</si>
  <si>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</si>
  <si>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</si>
  <si>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</si>
  <si>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</si>
  <si>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</si>
  <si>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</si>
  <si>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</si>
  <si>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</si>
  <si>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</si>
  <si>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</si>
  <si>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</si>
  <si>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</si>
  <si>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</si>
  <si>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</si>
  <si>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</si>
  <si>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</si>
  <si>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</si>
  <si>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</si>
  <si>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</si>
  <si>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</si>
  <si>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</si>
  <si>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</si>
  <si>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</si>
  <si>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</si>
  <si>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</si>
  <si>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</si>
  <si>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</si>
  <si>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</si>
  <si>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</si>
  <si>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</si>
  <si>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</si>
  <si>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</si>
  <si>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</si>
  <si>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</si>
  <si>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</si>
  <si>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</si>
  <si>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</si>
  <si>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</si>
  <si>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</si>
  <si>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</si>
  <si>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</si>
  <si>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</si>
  <si>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</si>
  <si>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</si>
  <si>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</si>
  <si>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</si>
  <si>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</si>
  <si>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</si>
  <si>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</si>
  <si>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</si>
  <si>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</si>
  <si>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</si>
  <si>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</si>
  <si>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</si>
  <si>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</si>
  <si>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</si>
  <si>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</si>
  <si>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</si>
  <si>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</si>
  <si>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</si>
  <si>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</si>
  <si>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</si>
  <si>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</si>
  <si>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</si>
  <si>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</si>
  <si>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</si>
  <si>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</si>
  <si>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</si>
  <si>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</si>
  <si>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</si>
  <si>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</si>
  <si>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</si>
  <si>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</si>
  <si>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</si>
  <si>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</si>
  <si>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</si>
  <si>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</si>
  <si>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</si>
  <si>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</si>
  <si>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</si>
  <si>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</si>
  <si>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</si>
  <si>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</si>
  <si>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</si>
  <si>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</si>
  <si>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</si>
  <si>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</si>
  <si>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</si>
  <si>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</si>
  <si>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</si>
  <si>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</si>
  <si>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</si>
  <si>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</si>
  <si>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</si>
  <si>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</si>
  <si>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</si>
  <si>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</si>
  <si>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</si>
  <si>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</si>
  <si>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</si>
  <si>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</si>
  <si>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</si>
  <si>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</si>
  <si>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</si>
  <si>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</si>
  <si>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</si>
  <si>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</si>
  <si>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</si>
  <si>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</si>
  <si>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</si>
  <si>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</si>
  <si>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</si>
  <si>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</si>
  <si>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</si>
  <si>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</si>
  <si>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</si>
  <si>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</si>
  <si>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</si>
  <si>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</si>
  <si>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</si>
  <si>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</si>
  <si>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</si>
  <si>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</si>
  <si>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</si>
  <si>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</si>
  <si>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</si>
  <si>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</si>
  <si>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</si>
  <si>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</si>
  <si>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</si>
  <si>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</si>
  <si>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</si>
  <si>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</si>
  <si>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</si>
  <si>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</si>
  <si>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</si>
  <si>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</si>
  <si>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</si>
  <si>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</si>
  <si>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</si>
  <si>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</si>
  <si>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</si>
  <si>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</si>
  <si>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</si>
  <si>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</si>
  <si>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</si>
  <si>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</si>
  <si>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</si>
  <si>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</si>
  <si>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</si>
  <si>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</si>
  <si>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</si>
  <si>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</si>
  <si>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</si>
  <si>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</si>
  <si>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</si>
  <si>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</si>
  <si>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</si>
  <si>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</si>
  <si>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</si>
  <si>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</si>
  <si>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</si>
  <si>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</si>
  <si>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</si>
  <si>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</si>
  <si>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</si>
  <si>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</si>
  <si>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</si>
  <si>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</si>
  <si>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</si>
  <si>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</si>
  <si>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</si>
  <si>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</si>
  <si>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</si>
  <si>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</si>
  <si>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</si>
  <si>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</si>
  <si>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</si>
  <si>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</si>
  <si>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</si>
  <si>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</si>
  <si>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</si>
  <si>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</si>
  <si>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</si>
  <si>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</si>
  <si>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</si>
  <si>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</si>
  <si>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</si>
  <si>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</si>
  <si>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</si>
  <si>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</si>
  <si>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</si>
  <si>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</si>
  <si>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</si>
  <si>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</si>
  <si>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</si>
  <si>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</si>
  <si>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</si>
  <si>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</si>
  <si>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</si>
  <si>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</si>
  <si>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</si>
  <si>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</si>
  <si>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</si>
  <si>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</si>
  <si>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</si>
  <si>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</si>
  <si>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</si>
  <si>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</si>
  <si>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</si>
  <si>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</si>
  <si>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</si>
  <si>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</si>
  <si>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</si>
  <si>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</si>
  <si>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</si>
  <si>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</si>
  <si>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</si>
  <si>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</si>
  <si>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</si>
  <si>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</si>
  <si>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</si>
  <si>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</si>
  <si>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</si>
  <si>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</si>
  <si>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</si>
  <si>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</si>
  <si>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</si>
  <si>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</si>
  <si>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</si>
  <si>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</si>
  <si>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</si>
  <si>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</si>
  <si>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</si>
  <si>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</si>
  <si>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</si>
  <si>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</si>
  <si>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</si>
  <si>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</si>
  <si>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</si>
  <si>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</si>
  <si>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</si>
  <si>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</si>
  <si>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</si>
  <si>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</si>
  <si>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</si>
  <si>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</si>
  <si>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</si>
  <si>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</si>
  <si>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</si>
  <si>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</si>
  <si>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</si>
  <si>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</si>
  <si>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</si>
  <si>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</si>
  <si>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</si>
  <si>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</si>
  <si>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</si>
  <si>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</si>
  <si>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</si>
  <si>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</si>
  <si>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</si>
  <si>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</si>
  <si>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</si>
  <si>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</si>
  <si>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</si>
  <si>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</si>
  <si>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</si>
  <si>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</si>
  <si>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</si>
  <si>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</si>
  <si>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</si>
  <si>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</si>
  <si>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</si>
  <si>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</si>
  <si>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</si>
  <si>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</si>
  <si>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</si>
  <si>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</si>
  <si>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</si>
  <si>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</si>
  <si>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</si>
  <si>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</si>
  <si>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</si>
  <si>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</si>
  <si>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</si>
  <si>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</si>
  <si>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</si>
  <si>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</si>
  <si>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</si>
  <si>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</si>
  <si>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</si>
  <si>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</si>
  <si>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</si>
  <si>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</si>
  <si>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</si>
  <si>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</si>
  <si>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</si>
  <si>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</si>
  <si>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</si>
  <si>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</si>
  <si>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</si>
  <si>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</si>
  <si>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</si>
  <si>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</si>
  <si>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</si>
  <si>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</si>
  <si>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</si>
  <si>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</si>
  <si>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</si>
  <si>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</si>
  <si>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</si>
  <si>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</si>
  <si>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</si>
  <si>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</si>
  <si>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</si>
  <si>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</si>
  <si>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</si>
  <si>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</si>
  <si>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</si>
  <si>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</si>
  <si>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</si>
  <si>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</si>
  <si>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</si>
  <si>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</si>
  <si>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</si>
  <si>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</si>
  <si>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</si>
  <si>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</si>
  <si>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</si>
  <si>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</si>
  <si>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</si>
  <si>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</si>
  <si>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</si>
  <si>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</si>
  <si>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</si>
  <si>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</si>
  <si>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</si>
  <si>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</si>
  <si>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</si>
  <si>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</si>
  <si>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</si>
  <si>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</si>
  <si>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</si>
  <si>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</si>
  <si>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</si>
  <si>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</si>
  <si>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</si>
  <si>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</si>
  <si>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</si>
  <si>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</si>
  <si>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</si>
  <si>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</si>
  <si>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</si>
  <si>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</si>
  <si>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</si>
  <si>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</si>
  <si>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</si>
  <si>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</si>
  <si>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</si>
  <si>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</si>
  <si>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</si>
  <si>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</si>
  <si>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</si>
  <si>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</si>
  <si>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</si>
  <si>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</si>
  <si>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</si>
  <si>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</si>
  <si>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</si>
  <si>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</si>
  <si>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</si>
  <si>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</si>
  <si>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</si>
  <si>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</si>
  <si>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</si>
  <si>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</si>
  <si>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</si>
  <si>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</si>
  <si>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</si>
  <si>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</si>
  <si>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</si>
  <si>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</si>
  <si>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</si>
  <si>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</si>
  <si>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</si>
  <si>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</si>
  <si>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</si>
  <si>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</si>
  <si>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</si>
  <si>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</si>
  <si>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</si>
  <si>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</si>
  <si>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</si>
  <si>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</si>
  <si>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</si>
  <si>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</si>
  <si>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</si>
  <si>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</si>
  <si>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</si>
  <si>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</si>
  <si>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</si>
  <si>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</si>
  <si>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</si>
  <si>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</si>
  <si>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</si>
  <si>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</si>
  <si>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</si>
  <si>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</si>
  <si>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</si>
  <si>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</si>
  <si>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</si>
  <si>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</si>
  <si>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</si>
  <si>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</si>
  <si>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</si>
  <si>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</si>
  <si>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</si>
  <si>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</si>
  <si>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</si>
  <si>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</si>
  <si>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</si>
  <si>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</si>
  <si>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</si>
  <si>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</si>
  <si>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</si>
  <si>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</si>
  <si>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</si>
  <si>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</si>
  <si>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</si>
  <si>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</si>
  <si>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</si>
  <si>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</si>
  <si>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</si>
  <si>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</si>
  <si>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</si>
  <si>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</si>
  <si>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</si>
  <si>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</si>
  <si>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</si>
  <si>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</si>
  <si>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</si>
  <si>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</si>
  <si>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</si>
  <si>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</si>
  <si>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</si>
  <si>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</si>
  <si>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</si>
  <si>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</si>
  <si>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</si>
  <si>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</si>
  <si>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</si>
  <si>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</si>
  <si>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</si>
  <si>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</si>
  <si>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</si>
  <si>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</si>
  <si>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</si>
  <si>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</si>
  <si>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</si>
  <si>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</si>
  <si>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</si>
  <si>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</si>
  <si>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</si>
  <si>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</si>
  <si>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</si>
  <si>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</si>
  <si>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</si>
  <si>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</si>
  <si>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</si>
  <si>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</si>
  <si>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</si>
  <si>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</si>
  <si>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</si>
  <si>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</si>
  <si>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</si>
  <si>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</si>
  <si>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</si>
  <si>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</si>
  <si>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</si>
  <si>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</si>
  <si>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</si>
  <si>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</si>
  <si>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</si>
  <si>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</si>
  <si>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</si>
  <si>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</si>
  <si>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</si>
  <si>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</si>
  <si>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</si>
  <si>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</si>
  <si>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</si>
  <si>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</si>
  <si>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</si>
  <si>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</si>
  <si>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</si>
  <si>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</si>
  <si>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</si>
  <si>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</si>
  <si>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</si>
  <si>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</si>
  <si>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</si>
  <si>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</si>
  <si>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</si>
  <si>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</si>
  <si>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</si>
  <si>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</si>
  <si>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</si>
  <si>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</si>
  <si>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</si>
  <si>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</si>
  <si>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</si>
  <si>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</si>
  <si>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</si>
  <si>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</si>
  <si>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</si>
  <si>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</si>
  <si>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</si>
  <si>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</si>
  <si>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</si>
  <si>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</si>
  <si>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</si>
  <si>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</si>
  <si>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</si>
  <si>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</si>
  <si>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</si>
  <si>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</si>
  <si>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</si>
  <si>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</si>
  <si>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</si>
  <si>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</si>
  <si>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</si>
  <si>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</si>
  <si>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</si>
  <si>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</si>
  <si>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</si>
  <si>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</si>
  <si>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</si>
  <si>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</si>
  <si>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</si>
  <si>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</si>
  <si>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</si>
  <si>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</si>
  <si>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</si>
  <si>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</si>
  <si>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</si>
  <si>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</si>
  <si>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</si>
  <si>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</si>
  <si>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</si>
  <si>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</si>
  <si>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</si>
  <si>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</si>
  <si>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</si>
  <si>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</si>
  <si>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</si>
  <si>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</si>
  <si>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</si>
  <si>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</si>
  <si>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</si>
  <si>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</si>
  <si>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</si>
  <si>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</si>
  <si>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</si>
  <si>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</si>
  <si>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</si>
  <si>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</si>
  <si>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</si>
  <si>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</si>
  <si>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</si>
  <si>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</si>
  <si>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</si>
  <si>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</si>
  <si>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</si>
  <si>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</si>
  <si>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</si>
  <si>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</si>
  <si>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</si>
  <si>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</si>
  <si>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</si>
  <si>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</si>
  <si>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</si>
  <si>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</si>
  <si>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</si>
  <si>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</si>
  <si>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</si>
  <si>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</si>
  <si>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</si>
  <si>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</si>
  <si>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</si>
  <si>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</si>
  <si>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</si>
  <si>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</si>
  <si>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</si>
  <si>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</si>
  <si>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</si>
  <si>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</si>
  <si>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</si>
  <si>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</si>
  <si>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</si>
  <si>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</si>
  <si>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</si>
  <si>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</si>
  <si>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</si>
  <si>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</si>
  <si>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</si>
  <si>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</si>
  <si>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</si>
  <si>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</si>
  <si>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</si>
  <si>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</si>
  <si>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</si>
  <si>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</si>
  <si>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</si>
  <si>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</si>
  <si>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</si>
  <si>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</si>
  <si>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</si>
  <si>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</si>
  <si>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</si>
  <si>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</si>
  <si>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</si>
  <si>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</si>
  <si>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</si>
  <si>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</si>
  <si>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</si>
  <si>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</si>
  <si>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</si>
  <si>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</si>
  <si>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</si>
  <si>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</si>
  <si>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</si>
  <si>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</si>
  <si>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</si>
  <si>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</si>
  <si>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</si>
  <si>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</si>
  <si>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</si>
  <si>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</si>
  <si>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</si>
  <si>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</si>
  <si>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</si>
  <si>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</si>
  <si>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</si>
  <si>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</si>
  <si>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</si>
  <si>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</si>
  <si>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</si>
  <si>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</si>
  <si>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</si>
  <si>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</si>
  <si>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</si>
  <si>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</si>
  <si>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</si>
  <si>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</si>
  <si>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</si>
  <si>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</si>
  <si>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</si>
  <si>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</si>
  <si>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</si>
  <si>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</si>
  <si>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</si>
  <si>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</si>
  <si>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</si>
  <si>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</si>
  <si>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</si>
  <si>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</si>
  <si>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</si>
  <si>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</si>
  <si>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</si>
  <si>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</si>
  <si>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</si>
  <si>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</si>
  <si>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</si>
  <si>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</si>
  <si>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</si>
  <si>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</si>
  <si>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</si>
  <si>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</si>
  <si>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</si>
  <si>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</si>
  <si>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</si>
  <si>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</si>
  <si>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</si>
  <si>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</si>
  <si>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</si>
  <si>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</si>
  <si>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</si>
  <si>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</si>
  <si>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</si>
  <si>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</si>
  <si>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</si>
  <si>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</si>
  <si>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</si>
  <si>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</si>
  <si>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</si>
  <si>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</si>
  <si>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</si>
  <si>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</si>
  <si>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</si>
  <si>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</si>
  <si>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</si>
  <si>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</si>
  <si>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</si>
  <si>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</si>
  <si>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</si>
  <si>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</si>
  <si>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</si>
  <si>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</si>
  <si>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</si>
  <si>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</si>
  <si>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</si>
  <si>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</si>
  <si>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</si>
  <si>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</si>
  <si>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</si>
  <si>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</si>
  <si>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</si>
  <si>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</si>
  <si>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</si>
  <si>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</si>
  <si>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</si>
  <si>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</si>
  <si>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</si>
  <si>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</si>
  <si>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</si>
  <si>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</si>
  <si>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</si>
  <si>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</si>
  <si>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</si>
  <si>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</si>
  <si>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</si>
  <si>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</si>
  <si>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</si>
  <si>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</si>
  <si>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</si>
  <si>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</si>
  <si>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</si>
  <si>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</si>
  <si>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</si>
  <si>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</si>
  <si>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</si>
  <si>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</si>
  <si>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</si>
  <si>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</si>
  <si>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</si>
  <si>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</si>
  <si>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</si>
  <si>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</si>
  <si>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</si>
  <si>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</si>
  <si>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</si>
  <si>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</si>
  <si>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</si>
  <si>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</si>
  <si>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</si>
  <si>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</si>
  <si>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</si>
  <si>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</si>
  <si>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</si>
  <si>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</si>
  <si>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</si>
  <si>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</si>
  <si>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</si>
  <si>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</si>
  <si>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</si>
  <si>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</si>
  <si>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</si>
  <si>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</si>
  <si>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</si>
  <si>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</si>
  <si>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</si>
  <si>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</si>
  <si>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</si>
  <si>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</si>
  <si>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</si>
  <si>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</si>
  <si>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</si>
  <si>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</si>
  <si>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</si>
  <si>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</si>
  <si>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</si>
  <si>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</si>
  <si>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</si>
  <si>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</si>
  <si>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</si>
  <si>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</si>
  <si>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</si>
  <si>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</si>
  <si>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</si>
  <si>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</si>
  <si>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</si>
  <si>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</si>
  <si>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</si>
  <si>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</si>
  <si>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</si>
  <si>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</si>
  <si>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</si>
  <si>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</si>
  <si>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</si>
  <si>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</si>
  <si>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</si>
  <si>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</si>
  <si>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</si>
  <si>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</si>
  <si>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</si>
  <si>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</si>
  <si>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</si>
  <si>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</si>
  <si>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</si>
  <si>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</si>
  <si>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</si>
  <si>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</si>
  <si>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</si>
  <si>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</si>
  <si>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</si>
  <si>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</si>
  <si>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</si>
  <si>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</si>
  <si>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</si>
  <si>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</si>
  <si>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</si>
  <si>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</si>
  <si>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</si>
  <si>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</si>
  <si>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</si>
  <si>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</si>
  <si>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</si>
  <si>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</si>
  <si>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</si>
  <si>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</si>
  <si>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</si>
  <si>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</si>
  <si>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</si>
  <si>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</si>
  <si>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</si>
  <si>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</si>
  <si>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</si>
  <si>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</si>
  <si>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</si>
  <si>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</si>
  <si>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</si>
  <si>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</si>
  <si>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</si>
  <si>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</si>
  <si>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</si>
  <si>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</si>
  <si>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</si>
  <si>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</si>
  <si>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</si>
  <si>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</si>
  <si>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</si>
  <si>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</si>
  <si>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</si>
  <si>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</si>
  <si>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</si>
  <si>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</si>
  <si>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</si>
  <si>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</si>
  <si>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</si>
  <si>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</si>
  <si>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</si>
  <si>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</si>
  <si>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</si>
  <si>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</si>
  <si>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</si>
  <si>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</si>
  <si>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</si>
  <si>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</si>
  <si>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</si>
  <si>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</si>
  <si>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</si>
  <si>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</si>
  <si>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</si>
  <si>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</si>
  <si>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</si>
  <si>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</si>
  <si>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</si>
  <si>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</si>
  <si>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</si>
  <si>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</si>
  <si>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</si>
  <si>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</si>
  <si>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</si>
  <si>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</si>
  <si>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</si>
  <si>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</si>
  <si>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</si>
  <si>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</si>
  <si>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</si>
  <si>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</si>
  <si>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</si>
  <si>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</si>
  <si>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</si>
  <si>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</si>
  <si>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</si>
  <si>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</si>
  <si>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</si>
  <si>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</si>
  <si>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</si>
  <si>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</si>
  <si>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</si>
  <si>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</si>
  <si>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</si>
  <si>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</si>
  <si>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</si>
  <si>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</si>
  <si>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</si>
  <si>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</si>
  <si>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</si>
  <si>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</si>
  <si>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</si>
  <si>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</si>
  <si>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</si>
  <si>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</si>
  <si>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</si>
  <si>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</si>
  <si>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</si>
  <si>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</si>
  <si>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</si>
  <si>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</si>
  <si>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</si>
  <si>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</si>
  <si>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</si>
  <si>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</si>
  <si>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</si>
  <si>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</si>
  <si>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</si>
  <si>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</si>
  <si>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</si>
  <si>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</si>
  <si>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</si>
  <si>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</si>
  <si>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</si>
  <si>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</si>
  <si>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</si>
  <si>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</si>
  <si>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</si>
  <si>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</si>
  <si>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</si>
  <si>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</si>
  <si>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</si>
  <si>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</si>
  <si>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</si>
  <si>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</si>
  <si>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</si>
  <si>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</si>
  <si>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</si>
  <si>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</si>
  <si>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</si>
  <si>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</si>
  <si>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</si>
  <si>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</si>
  <si>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</si>
  <si>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</si>
  <si>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</si>
  <si>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</si>
  <si>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</si>
  <si>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</si>
  <si>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</si>
  <si>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</si>
  <si>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</si>
  <si>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</si>
  <si>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</si>
  <si>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</si>
  <si>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</si>
  <si>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</si>
  <si>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</si>
  <si>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</si>
  <si>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</si>
  <si>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</si>
  <si>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</si>
  <si>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</si>
  <si>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</si>
  <si>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</si>
  <si>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</si>
  <si>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</si>
  <si>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</si>
  <si>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</si>
  <si>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</si>
  <si>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</si>
  <si>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</si>
  <si>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</si>
  <si>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</si>
  <si>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</si>
  <si>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</si>
  <si>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</si>
  <si>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</si>
  <si>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</si>
  <si>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</si>
  <si>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</si>
  <si>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</si>
  <si>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</si>
  <si>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</si>
  <si>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</si>
  <si>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</si>
  <si>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</si>
  <si>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</si>
  <si>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</si>
  <si>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</si>
  <si>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</si>
  <si>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</si>
  <si>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</si>
  <si>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</si>
  <si>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</si>
  <si>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</si>
  <si>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</si>
  <si>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</si>
  <si>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</si>
  <si>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</si>
  <si>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</si>
  <si>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</si>
  <si>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</si>
  <si>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</si>
  <si>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</si>
  <si>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</si>
  <si>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</si>
  <si>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</si>
  <si>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</si>
  <si>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</si>
  <si>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</si>
  <si>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</si>
  <si>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</si>
  <si>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</si>
  <si>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</si>
  <si>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</si>
  <si>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</si>
  <si>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</si>
  <si>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</si>
  <si>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</si>
  <si>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</si>
  <si>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</si>
  <si>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</si>
  <si>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</si>
  <si>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</si>
  <si>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</si>
  <si>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</si>
  <si>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</si>
  <si>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</si>
  <si>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</si>
  <si>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</si>
  <si>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</si>
  <si>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</si>
  <si>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</si>
  <si>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</si>
  <si>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</si>
  <si>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</si>
  <si>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</si>
  <si>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</si>
  <si>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</si>
  <si>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</si>
  <si>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</si>
  <si>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</si>
  <si>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</si>
  <si>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</si>
  <si>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</si>
  <si>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</si>
  <si>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</si>
  <si>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</si>
  <si>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</si>
  <si>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</si>
  <si>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</si>
  <si>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</si>
  <si>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</si>
  <si>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</si>
  <si>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</si>
  <si>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</si>
  <si>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</si>
  <si>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</si>
  <si>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</si>
  <si>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</si>
  <si>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</si>
  <si>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</si>
  <si>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</si>
  <si>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</si>
  <si>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</si>
  <si>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</si>
  <si>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</si>
  <si>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</si>
  <si>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</si>
  <si>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</si>
  <si>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</si>
  <si>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</si>
  <si>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</si>
  <si>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</si>
  <si>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</si>
  <si>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</si>
  <si>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</si>
  <si>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</si>
  <si>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</si>
  <si>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</si>
  <si>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</si>
  <si>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</si>
  <si>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</si>
  <si>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</si>
  <si>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</si>
  <si>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</si>
  <si>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</si>
  <si>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</si>
  <si>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</si>
  <si>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</si>
  <si>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</si>
  <si>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</si>
  <si>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</si>
  <si>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</si>
  <si>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</si>
  <si>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</si>
  <si>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</si>
  <si>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</si>
  <si>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</si>
  <si>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</si>
  <si>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</si>
  <si>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</si>
  <si>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</si>
  <si>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</si>
  <si>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</si>
  <si>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</si>
  <si>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</si>
  <si>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</si>
  <si>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</si>
  <si>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</si>
  <si>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</si>
  <si>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</si>
  <si>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</si>
  <si>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</si>
  <si>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</si>
  <si>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</si>
  <si>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</si>
  <si>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</si>
  <si>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</si>
  <si>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</si>
  <si>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</si>
  <si>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</si>
  <si>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</si>
  <si>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</si>
  <si>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</si>
  <si>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</si>
  <si>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</si>
  <si>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</si>
  <si>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</si>
  <si>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</si>
  <si>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</si>
  <si>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</si>
  <si>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</si>
  <si>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</si>
  <si>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</si>
  <si>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</si>
  <si>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</si>
  <si>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</si>
  <si>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</si>
  <si>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</si>
  <si>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</si>
  <si>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</si>
  <si>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</si>
  <si>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</si>
  <si>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</si>
  <si>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</si>
  <si>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</si>
  <si>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</si>
  <si>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</si>
  <si>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</si>
  <si>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</si>
  <si>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</si>
  <si>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</si>
  <si>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</si>
  <si>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</si>
  <si>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</si>
  <si>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</si>
  <si>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</si>
  <si>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</si>
  <si>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</si>
  <si>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</si>
  <si>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</si>
  <si>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</si>
  <si>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</si>
  <si>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</si>
  <si>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</si>
  <si>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</si>
  <si>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</si>
  <si>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</si>
  <si>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</si>
  <si>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</si>
  <si>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</si>
  <si>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</si>
  <si>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</si>
  <si>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</si>
  <si>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</si>
  <si>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</si>
  <si>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</si>
  <si>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</si>
  <si>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</si>
  <si>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</si>
  <si>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</si>
  <si>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</si>
  <si>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</si>
  <si>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</si>
  <si>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</si>
  <si>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</si>
  <si>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</si>
  <si>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</si>
  <si>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</si>
  <si>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</si>
  <si>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</si>
  <si>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</si>
  <si>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</si>
  <si>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</si>
  <si>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</si>
  <si>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</si>
  <si>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</si>
  <si>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</si>
  <si>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</si>
  <si>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</si>
  <si>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</si>
  <si>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</si>
  <si>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</si>
  <si>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</si>
  <si>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</si>
  <si>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</si>
  <si>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</si>
  <si>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</si>
  <si>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</si>
  <si>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</si>
  <si>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</si>
  <si>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</si>
  <si>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</si>
  <si>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</si>
  <si>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</si>
  <si>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</si>
  <si>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</si>
  <si>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</si>
  <si>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</si>
  <si>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</si>
  <si>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</si>
  <si>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</si>
  <si>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</si>
  <si>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</si>
  <si>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</si>
  <si>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</si>
  <si>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</si>
  <si>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</si>
  <si>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</si>
  <si>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</si>
  <si>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</si>
  <si>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</si>
  <si>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</si>
  <si>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</si>
  <si>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</si>
  <si>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</si>
  <si>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</si>
  <si>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</si>
  <si>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</si>
  <si>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</si>
  <si>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</si>
  <si>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</si>
  <si>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</si>
  <si>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</si>
  <si>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</si>
  <si>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</si>
  <si>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</si>
  <si>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</si>
  <si>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</si>
  <si>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</si>
  <si>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</si>
  <si>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</si>
  <si>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</si>
  <si>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</si>
  <si>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</si>
  <si>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</si>
  <si>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</si>
  <si>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</si>
  <si>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</si>
  <si>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</si>
  <si>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</si>
  <si>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</si>
  <si>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</si>
  <si>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</si>
  <si>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</si>
  <si>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</si>
  <si>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</si>
  <si>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</si>
  <si>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</si>
  <si>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</si>
  <si>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</si>
  <si>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</si>
  <si>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</si>
  <si>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</si>
  <si>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</si>
  <si>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</si>
  <si>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</si>
  <si>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</si>
  <si>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</si>
  <si>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</si>
  <si>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</si>
  <si>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</si>
  <si>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</si>
  <si>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</si>
  <si>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</si>
  <si>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</si>
  <si>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</si>
  <si>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</si>
  <si>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</si>
  <si>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</si>
  <si>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</si>
  <si>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</si>
  <si>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</si>
  <si>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</si>
  <si>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</si>
  <si>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</si>
  <si>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</si>
  <si>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</si>
  <si>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</si>
  <si>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</si>
  <si>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</si>
  <si>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</si>
  <si>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</si>
  <si>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</si>
  <si>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</si>
  <si>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</si>
  <si>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</si>
  <si>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</si>
  <si>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</si>
  <si>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</si>
  <si>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</si>
  <si>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</si>
  <si>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</si>
  <si>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</si>
  <si>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</si>
  <si>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</si>
  <si>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</si>
  <si>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</si>
  <si>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</si>
  <si>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</si>
  <si>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</si>
  <si>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</si>
  <si>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</si>
  <si>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</si>
  <si>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</si>
  <si>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</si>
  <si>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</si>
  <si>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</si>
  <si>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</si>
  <si>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</si>
  <si>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</si>
  <si>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</si>
  <si>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</si>
  <si>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</si>
  <si>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</si>
  <si>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</si>
  <si>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</si>
  <si>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</si>
  <si>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</si>
  <si>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</si>
  <si>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</si>
  <si>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</si>
  <si>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</si>
  <si>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</si>
  <si>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</si>
  <si>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</si>
  <si>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</si>
  <si>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</si>
  <si>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</si>
  <si>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</si>
  <si>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</si>
  <si>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</si>
  <si>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</si>
  <si>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</si>
  <si>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</si>
  <si>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</si>
  <si>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</si>
  <si>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</si>
  <si>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</si>
  <si>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</si>
  <si>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</si>
  <si>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</si>
  <si>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</si>
  <si>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</si>
  <si>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</si>
  <si>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</si>
  <si>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</si>
  <si>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</si>
  <si>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</si>
  <si>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</si>
  <si>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</si>
  <si>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</si>
  <si>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</si>
  <si>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</si>
  <si>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</si>
  <si>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</si>
  <si>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</si>
  <si>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</si>
  <si>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</si>
  <si>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</si>
  <si>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</si>
  <si>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</si>
  <si>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</si>
  <si>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</si>
  <si>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</si>
  <si>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</si>
  <si>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</si>
  <si>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</si>
  <si>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</si>
  <si>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</si>
  <si>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</si>
  <si>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</si>
  <si>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</si>
  <si>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</si>
  <si>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</si>
  <si>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</si>
  <si>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</si>
  <si>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</si>
  <si>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</si>
  <si>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</si>
  <si>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</si>
  <si>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</si>
  <si>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</si>
  <si>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</si>
  <si>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</si>
  <si>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</si>
  <si>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</si>
  <si>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</si>
  <si>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</si>
  <si>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</si>
  <si>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</si>
  <si>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</si>
  <si>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</si>
  <si>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</si>
  <si>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</si>
  <si>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</si>
  <si>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</si>
  <si>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</si>
  <si>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</si>
  <si>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</si>
  <si>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</si>
  <si>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</si>
  <si>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</si>
  <si>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</si>
  <si>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</si>
  <si>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</si>
  <si>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</si>
  <si>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</si>
  <si>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</si>
  <si>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</si>
  <si>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</si>
  <si>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</si>
  <si>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</si>
  <si>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</si>
  <si>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</si>
  <si>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</si>
  <si>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</si>
  <si>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</si>
  <si>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</si>
  <si>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</si>
  <si>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</si>
  <si>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</si>
  <si>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</si>
  <si>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</si>
  <si>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</si>
  <si>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</si>
  <si>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</si>
  <si>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</si>
  <si>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</si>
  <si>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</si>
  <si>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</si>
  <si>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</si>
  <si>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</si>
  <si>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</si>
  <si>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</si>
  <si>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</si>
  <si>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</si>
  <si>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</si>
  <si>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</si>
  <si>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</si>
  <si>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</si>
  <si>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</si>
  <si>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</si>
  <si>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</si>
  <si>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</si>
  <si>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</si>
  <si>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</si>
  <si>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</si>
  <si>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</si>
  <si>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</si>
  <si>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</si>
  <si>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</si>
  <si>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</si>
  <si>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</si>
  <si>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</si>
  <si>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</si>
  <si>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</si>
  <si>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</si>
  <si>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</si>
  <si>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</si>
  <si>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</si>
  <si>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</si>
  <si>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</si>
  <si>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</si>
  <si>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</si>
  <si>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</si>
  <si>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</si>
  <si>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</si>
  <si>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</si>
  <si>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</si>
  <si>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</si>
  <si>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</si>
  <si>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</si>
  <si>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</si>
  <si>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</si>
  <si>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</si>
  <si>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</si>
  <si>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</si>
  <si>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</si>
  <si>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</si>
  <si>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</si>
  <si>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</si>
  <si>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</si>
  <si>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</si>
  <si>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</si>
  <si>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</si>
  <si>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</si>
  <si>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</si>
  <si>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</si>
  <si>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</si>
  <si>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</si>
  <si>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</si>
  <si>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</si>
  <si>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</si>
  <si>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</si>
  <si>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</si>
  <si>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</si>
  <si>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</si>
  <si>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</si>
  <si>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</si>
  <si>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</si>
  <si>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</si>
  <si>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</si>
  <si>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</si>
  <si>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</si>
  <si>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</si>
  <si>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</si>
  <si>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</si>
  <si>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</si>
  <si>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</si>
  <si>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</si>
  <si>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</si>
  <si>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</si>
  <si>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</si>
  <si>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</si>
  <si>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</si>
  <si>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</si>
  <si>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</si>
  <si>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</si>
  <si>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</si>
  <si>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</si>
  <si>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</si>
  <si>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</si>
  <si>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</si>
  <si>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</si>
  <si>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</si>
  <si>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</si>
  <si>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</si>
  <si>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</si>
  <si>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</si>
  <si>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</si>
  <si>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</si>
  <si>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</si>
  <si>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</si>
  <si>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</si>
  <si>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</si>
  <si>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</si>
  <si>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</si>
  <si>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</si>
  <si>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</si>
  <si>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</si>
  <si>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</si>
  <si>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</si>
  <si>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</si>
  <si>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</si>
  <si>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</si>
  <si>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</si>
  <si>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</si>
  <si>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</si>
  <si>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</si>
  <si>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</si>
  <si>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</si>
  <si>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</si>
  <si>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</si>
  <si>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</si>
  <si>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</si>
  <si>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</si>
  <si>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</si>
  <si>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</si>
  <si>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</si>
  <si>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</si>
  <si>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</si>
  <si>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</si>
  <si>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</si>
  <si>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</si>
  <si>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</si>
  <si>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</si>
  <si>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</si>
  <si>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</si>
  <si>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</si>
  <si>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</si>
  <si>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</si>
  <si>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</si>
  <si>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</si>
  <si>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</si>
  <si>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</si>
  <si>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</si>
  <si>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</si>
  <si>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</si>
  <si>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</si>
  <si>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</si>
  <si>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</si>
  <si>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</si>
  <si>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</si>
  <si>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</si>
  <si>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</si>
  <si>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</si>
  <si>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</si>
  <si>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</si>
  <si>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</si>
  <si>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</si>
  <si>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</si>
  <si>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</si>
  <si>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</si>
  <si>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</si>
  <si>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</si>
  <si>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</si>
  <si>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</si>
  <si>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</si>
  <si>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</si>
  <si>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</si>
  <si>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</si>
  <si>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</si>
  <si>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</si>
  <si>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</si>
  <si>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</si>
  <si>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</si>
  <si>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</si>
  <si>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</si>
  <si>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</si>
  <si>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</si>
  <si>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</si>
  <si>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</si>
  <si>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</si>
  <si>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</si>
  <si>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</si>
  <si>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</si>
  <si>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</si>
  <si>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</si>
  <si>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</si>
  <si>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</si>
  <si>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</si>
  <si>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</si>
  <si>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</si>
  <si>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</si>
  <si>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</si>
  <si>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</si>
  <si>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</si>
  <si>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</si>
  <si>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</si>
  <si>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</si>
  <si>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</si>
  <si>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</si>
  <si>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</si>
  <si>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</si>
  <si>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</si>
  <si>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</si>
  <si>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</si>
  <si>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</si>
  <si>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</si>
  <si>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</si>
  <si>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</si>
  <si>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</si>
  <si>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</si>
  <si>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</si>
  <si>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</si>
  <si>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</si>
  <si>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</si>
  <si>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</si>
  <si>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</si>
  <si>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</si>
  <si>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</si>
  <si>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</si>
  <si>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</si>
  <si>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</si>
  <si>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</si>
  <si>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</si>
  <si>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</si>
  <si>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</si>
  <si>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</si>
  <si>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</si>
  <si>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</si>
  <si>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</si>
  <si>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</si>
  <si>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</si>
  <si>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</si>
  <si>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</si>
  <si>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</si>
  <si>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</si>
  <si>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</si>
  <si>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</si>
  <si>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</si>
  <si>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</si>
  <si>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</si>
  <si>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</si>
  <si>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</si>
  <si>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</si>
  <si>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</si>
  <si>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</si>
  <si>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</si>
  <si>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</si>
  <si>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</si>
  <si>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</si>
  <si>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</si>
  <si>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</si>
  <si>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</si>
  <si>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</si>
  <si>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</si>
  <si>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</si>
  <si>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</si>
  <si>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</si>
  <si>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</si>
  <si>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</si>
  <si>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</si>
  <si>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</si>
  <si>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</si>
  <si>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</si>
  <si>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</si>
  <si>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</si>
  <si>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</si>
  <si>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</si>
  <si>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</si>
  <si>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</si>
  <si>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</si>
  <si>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</si>
  <si>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</si>
  <si>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</si>
  <si>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</si>
  <si>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</si>
  <si>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</si>
  <si>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</si>
  <si>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</si>
  <si>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</si>
  <si>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</si>
  <si>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</si>
  <si>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</si>
  <si>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</si>
  <si>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</si>
  <si>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</si>
  <si>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</si>
  <si>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</si>
  <si>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</si>
  <si>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</si>
  <si>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</si>
  <si>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</si>
  <si>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</si>
  <si>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</si>
  <si>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</si>
  <si>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</si>
  <si>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</si>
  <si>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</si>
  <si>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</si>
  <si>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</si>
  <si>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</si>
  <si>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</si>
  <si>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</si>
  <si>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</si>
  <si>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</si>
  <si>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</si>
  <si>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</si>
  <si>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</si>
  <si>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</si>
  <si>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</si>
  <si>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</si>
  <si>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</si>
  <si>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</si>
  <si>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</si>
  <si>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</si>
  <si>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</si>
  <si>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</si>
  <si>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</si>
  <si>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</si>
  <si>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</si>
  <si>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</si>
  <si>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</si>
  <si>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</si>
  <si>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</si>
  <si>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</si>
  <si>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</si>
  <si>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</si>
  <si>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</si>
  <si>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</si>
  <si>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</si>
  <si>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</si>
  <si>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</si>
  <si>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</si>
  <si>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</si>
  <si>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</si>
  <si>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</si>
  <si>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</si>
  <si>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</si>
  <si>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</si>
  <si>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</si>
  <si>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</si>
  <si>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</si>
  <si>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</si>
  <si>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</si>
  <si>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</si>
  <si>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</si>
  <si>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</si>
  <si>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</si>
  <si>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</si>
  <si>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</si>
  <si>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</si>
  <si>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</si>
  <si>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</si>
  <si>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</si>
  <si>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</si>
  <si>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</si>
  <si>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</si>
  <si>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</si>
  <si>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</si>
  <si>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</si>
  <si>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</si>
  <si>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</si>
  <si>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</si>
  <si>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</si>
  <si>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</si>
  <si>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</si>
  <si>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</si>
  <si>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</si>
  <si>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</si>
  <si>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</si>
  <si>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</si>
  <si>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</si>
  <si>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</si>
  <si>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</si>
  <si>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</si>
  <si>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</si>
  <si>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</si>
  <si>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</si>
  <si>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</si>
  <si>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</si>
  <si>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</si>
  <si>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</si>
  <si>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</si>
  <si>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</si>
  <si>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</si>
  <si>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</si>
  <si>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</si>
  <si>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</si>
  <si>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</si>
  <si>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</si>
  <si>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</si>
  <si>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</si>
  <si>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</si>
  <si>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</si>
  <si>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</si>
  <si>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</si>
  <si>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</si>
  <si>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</si>
  <si>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</si>
  <si>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</si>
  <si>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</si>
  <si>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</si>
  <si>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</si>
  <si>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</si>
  <si>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</si>
  <si>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</si>
  <si>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</si>
  <si>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</si>
  <si>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</si>
  <si>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</si>
  <si>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</si>
  <si>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</si>
  <si>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</si>
  <si>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</si>
  <si>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</si>
  <si>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</si>
  <si>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</si>
  <si>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</si>
  <si>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</si>
  <si>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</si>
  <si>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</si>
  <si>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</si>
  <si>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</si>
  <si>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</si>
  <si>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</si>
  <si>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</si>
  <si>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</si>
  <si>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</si>
  <si>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</si>
  <si>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</si>
  <si>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</si>
  <si>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</si>
  <si>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</si>
  <si>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</si>
  <si>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</si>
  <si>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</si>
  <si>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</si>
  <si>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</si>
  <si>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</si>
  <si>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</si>
  <si>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</si>
  <si>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</si>
  <si>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</si>
  <si>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</si>
  <si>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</si>
  <si>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</si>
  <si>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</si>
  <si>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</si>
  <si>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</si>
  <si>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</si>
  <si>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</si>
  <si>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</si>
  <si>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</si>
  <si>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</si>
  <si>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</si>
  <si>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</si>
  <si>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</si>
  <si>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</si>
  <si>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</si>
  <si>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</si>
  <si>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</si>
  <si>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</si>
  <si>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</si>
  <si>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</si>
  <si>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</si>
  <si>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</si>
  <si>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</si>
  <si>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</si>
  <si>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</si>
  <si>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</si>
  <si>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</si>
  <si>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</si>
  <si>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</si>
  <si>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</si>
  <si>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</si>
  <si>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</si>
  <si>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</si>
  <si>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</si>
  <si>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</si>
  <si>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</si>
  <si>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</si>
  <si>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</si>
  <si>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</si>
  <si>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</si>
  <si>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</si>
  <si>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</si>
  <si>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</si>
  <si>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</si>
  <si>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</si>
  <si>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</si>
  <si>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</si>
  <si>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</si>
  <si>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</si>
  <si>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</si>
  <si>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</si>
  <si>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</si>
  <si>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</si>
  <si>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</si>
  <si>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</si>
  <si>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</si>
  <si>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</si>
  <si>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</si>
  <si>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</si>
  <si>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</si>
  <si>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</si>
  <si>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</si>
  <si>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</si>
  <si>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</si>
  <si>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</si>
  <si>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</si>
  <si>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</si>
  <si>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</si>
  <si>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</si>
  <si>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</si>
  <si>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</si>
  <si>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</si>
  <si>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</si>
  <si>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</si>
  <si>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</si>
  <si>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</si>
  <si>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</si>
  <si>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</si>
  <si>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</si>
  <si>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</si>
  <si>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</si>
  <si>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</si>
  <si>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</si>
  <si>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</si>
  <si>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</si>
  <si>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</si>
  <si>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</si>
  <si>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</si>
  <si>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</si>
  <si>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</si>
  <si>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</si>
  <si>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</si>
  <si>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</si>
  <si>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</si>
  <si>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</si>
  <si>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</si>
  <si>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</si>
  <si>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</si>
  <si>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</si>
  <si>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</si>
  <si>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</si>
  <si>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</si>
  <si>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</si>
  <si>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</si>
  <si>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</si>
  <si>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</si>
  <si>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</si>
  <si>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</si>
  <si>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</si>
  <si>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</si>
  <si>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</si>
  <si>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</si>
  <si>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</si>
  <si>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</si>
  <si>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</si>
  <si>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</si>
  <si>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</si>
  <si>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</si>
  <si>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</si>
  <si>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</si>
  <si>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</si>
  <si>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</si>
  <si>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</si>
  <si>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</si>
  <si>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</si>
  <si>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</si>
  <si>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</si>
  <si>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</si>
  <si>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</si>
  <si>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</si>
  <si>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</si>
  <si>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</si>
  <si>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</si>
  <si>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</si>
  <si>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</si>
  <si>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</si>
  <si>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</si>
  <si>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</si>
  <si>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</si>
  <si>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</si>
  <si>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</si>
  <si>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</si>
  <si>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</si>
  <si>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</si>
  <si>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</si>
  <si>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</si>
  <si>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</si>
  <si>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</si>
  <si>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</si>
  <si>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</si>
  <si>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</si>
  <si>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</si>
  <si>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</si>
  <si>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</si>
  <si>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</si>
  <si>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</si>
  <si>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</si>
  <si>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</si>
  <si>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</si>
  <si>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</si>
  <si>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</si>
  <si>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</si>
  <si>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</si>
  <si>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</si>
  <si>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</si>
  <si>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</si>
  <si>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</si>
  <si>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</si>
  <si>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</si>
  <si>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</si>
  <si>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</si>
  <si>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</si>
  <si>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</si>
  <si>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</si>
  <si>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</si>
  <si>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</si>
  <si>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</si>
  <si>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</si>
  <si>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</si>
  <si>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</si>
  <si>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</si>
  <si>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</si>
  <si>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</si>
  <si>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</si>
  <si>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</si>
  <si>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</si>
  <si>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</si>
  <si>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</si>
  <si>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</si>
  <si>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</si>
  <si>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</si>
  <si>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</si>
  <si>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</si>
  <si>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</si>
  <si>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</si>
  <si>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</si>
  <si>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</si>
  <si>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</si>
  <si>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</si>
  <si>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</si>
  <si>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</si>
  <si>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</si>
  <si>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</si>
  <si>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</si>
  <si>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</si>
  <si>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</si>
  <si>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</si>
  <si>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</si>
  <si>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</si>
  <si>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</si>
  <si>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</si>
  <si>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</si>
  <si>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</si>
  <si>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</si>
  <si>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</si>
  <si>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</si>
  <si>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</si>
  <si>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</si>
  <si>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</si>
  <si>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</si>
  <si>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</si>
  <si>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</si>
  <si>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</si>
  <si>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</si>
  <si>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</si>
  <si>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</si>
  <si>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</si>
  <si>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</si>
  <si>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</si>
  <si>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</si>
  <si>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</si>
  <si>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</si>
  <si>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</si>
  <si>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</si>
  <si>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</si>
  <si>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</si>
  <si>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</si>
  <si>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</si>
  <si>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</si>
  <si>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</si>
  <si>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</si>
  <si>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</si>
  <si>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</si>
  <si>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</si>
  <si>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</si>
  <si>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</si>
  <si>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</si>
  <si>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</si>
  <si>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</si>
  <si>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</si>
  <si>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</si>
  <si>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</si>
  <si>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</si>
  <si>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</si>
  <si>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</si>
  <si>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</si>
  <si>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</si>
  <si>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</si>
  <si>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</si>
  <si>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</si>
  <si>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</si>
  <si>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</si>
  <si>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</si>
  <si>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</si>
  <si>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</si>
  <si>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</si>
  <si>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</si>
  <si>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</si>
  <si>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</si>
  <si>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</si>
  <si>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</si>
  <si>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</si>
  <si>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</si>
  <si>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</si>
  <si>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</si>
  <si>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</si>
  <si>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</si>
  <si>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</si>
  <si>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</si>
  <si>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</si>
  <si>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</si>
  <si>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</si>
  <si>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</si>
  <si>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</si>
  <si>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</si>
  <si>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</si>
  <si>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</si>
  <si>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</si>
  <si>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</si>
  <si>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</si>
  <si>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</si>
  <si>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</si>
  <si>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</si>
  <si>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</si>
  <si>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</si>
  <si>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</si>
  <si>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</si>
  <si>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</si>
  <si>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</si>
  <si>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</si>
  <si>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</si>
  <si>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</si>
  <si>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</si>
  <si>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</si>
  <si>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</si>
  <si>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</si>
  <si>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</si>
  <si>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</si>
  <si>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</si>
  <si>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</si>
  <si>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</si>
  <si>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</si>
  <si>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</si>
  <si>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</si>
  <si>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</si>
  <si>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</si>
  <si>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</si>
  <si>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</si>
  <si>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</si>
  <si>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</si>
  <si>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</si>
  <si>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</si>
  <si>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</si>
  <si>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</si>
  <si>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</si>
  <si>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</si>
  <si>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</si>
  <si>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</si>
  <si>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</si>
  <si>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</si>
  <si>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</si>
  <si>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</si>
  <si>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</si>
  <si>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</si>
  <si>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</si>
  <si>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</si>
  <si>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</si>
  <si>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</si>
  <si>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</si>
  <si>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</si>
  <si>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</si>
  <si>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</si>
  <si>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</si>
  <si>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</si>
  <si>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</si>
  <si>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</si>
  <si>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</si>
  <si>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</si>
  <si>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</si>
  <si>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</si>
  <si>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</si>
  <si>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</si>
  <si>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</si>
  <si>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</si>
  <si>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</si>
  <si>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</si>
  <si>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</si>
  <si>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</si>
  <si>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</si>
  <si>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</si>
  <si>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</si>
  <si>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</si>
  <si>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</si>
  <si>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</si>
  <si>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</si>
  <si>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</si>
  <si>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</si>
  <si>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</si>
  <si>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</si>
  <si>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</si>
  <si>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</si>
  <si>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</si>
  <si>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</si>
  <si>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</si>
  <si>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</si>
  <si>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</si>
  <si>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</si>
  <si>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</si>
  <si>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</si>
  <si>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</si>
  <si>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</si>
  <si>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</si>
  <si>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</si>
  <si>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</si>
  <si>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</si>
  <si>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</si>
  <si>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</si>
  <si>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</si>
  <si>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</si>
  <si>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</si>
  <si>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</si>
  <si>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</si>
  <si>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</si>
  <si>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</si>
  <si>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</si>
  <si>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</si>
  <si>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</si>
  <si>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</si>
  <si>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</si>
  <si>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</si>
  <si>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</si>
  <si>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</si>
  <si>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</si>
  <si>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</si>
  <si>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</si>
  <si>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</si>
  <si>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</si>
  <si>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</si>
  <si>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</si>
  <si>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</si>
  <si>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</si>
  <si>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</si>
  <si>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</si>
  <si>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</si>
  <si>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</si>
  <si>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</si>
  <si>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</si>
  <si>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</si>
  <si>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</si>
  <si>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</si>
  <si>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</si>
  <si>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</si>
  <si>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</si>
  <si>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</si>
  <si>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</si>
  <si>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</si>
  <si>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</si>
  <si>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</si>
  <si>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</si>
  <si>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</si>
  <si>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</si>
  <si>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</si>
  <si>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</si>
  <si>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</si>
  <si>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</si>
  <si>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</si>
  <si>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</si>
  <si>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</si>
  <si>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</si>
  <si>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</si>
  <si>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</si>
  <si>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</si>
  <si>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</si>
  <si>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</si>
  <si>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</si>
  <si>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</si>
  <si>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</si>
  <si>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</si>
  <si>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</si>
  <si>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</si>
  <si>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</si>
  <si>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</si>
  <si>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</si>
  <si>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</si>
  <si>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</si>
  <si>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</si>
  <si>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</si>
  <si>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</si>
  <si>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</si>
  <si>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</si>
  <si>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</si>
  <si>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</si>
  <si>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</si>
  <si>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</si>
  <si>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</si>
  <si>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</si>
  <si>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</si>
  <si>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</si>
  <si>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</si>
  <si>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</si>
  <si>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</si>
  <si>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</si>
  <si>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</si>
  <si>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</si>
  <si>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</si>
  <si>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</si>
  <si>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</si>
  <si>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</si>
  <si>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</si>
  <si>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</si>
  <si>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</si>
  <si>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</si>
  <si>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</si>
  <si>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</si>
  <si>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</si>
  <si>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</si>
  <si>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</si>
  <si>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</si>
  <si>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</si>
  <si>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</si>
  <si>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</si>
  <si>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</si>
  <si>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</si>
  <si>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</si>
  <si>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</si>
  <si>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</si>
  <si>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</si>
  <si>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</si>
  <si>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</si>
  <si>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</si>
  <si>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</si>
  <si>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</si>
  <si>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</si>
  <si>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</si>
  <si>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</si>
  <si>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</si>
  <si>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</si>
  <si>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</si>
  <si>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</si>
  <si>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</si>
  <si>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</si>
  <si>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</si>
  <si>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</si>
  <si>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</si>
  <si>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</si>
  <si>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</si>
  <si>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</si>
  <si>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</si>
  <si>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</si>
  <si>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</si>
  <si>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</si>
  <si>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</si>
  <si>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</si>
  <si>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</si>
  <si>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</si>
  <si>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</si>
  <si>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</si>
  <si>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</si>
  <si>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</si>
  <si>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</si>
  <si>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</si>
  <si>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</si>
  <si>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</si>
  <si>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</si>
  <si>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</si>
  <si>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</si>
  <si>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</si>
  <si>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</si>
  <si>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</si>
  <si>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</si>
  <si>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</si>
  <si>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</si>
  <si>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</si>
  <si>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</si>
  <si>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</si>
  <si>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</si>
  <si>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</si>
  <si>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</si>
  <si>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</si>
  <si>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</si>
  <si>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</si>
  <si>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</si>
  <si>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</si>
  <si>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</si>
  <si>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</si>
  <si>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</si>
  <si>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</si>
  <si>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</si>
  <si>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</si>
  <si>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</si>
  <si>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</si>
  <si>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</si>
  <si>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</si>
  <si>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</si>
  <si>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</si>
  <si>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</si>
  <si>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</si>
  <si>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</si>
  <si>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</si>
  <si>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</si>
  <si>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</si>
  <si>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</si>
  <si>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</si>
  <si>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</si>
  <si>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</si>
  <si>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</si>
  <si>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</si>
  <si>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</si>
  <si>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</si>
  <si>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</si>
  <si>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</si>
  <si>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</si>
  <si>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</si>
  <si>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</si>
  <si>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</si>
  <si>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</si>
  <si>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</si>
  <si>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</si>
  <si>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</si>
  <si>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</si>
  <si>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</si>
  <si>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</si>
  <si>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</si>
  <si>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</si>
  <si>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</si>
  <si>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</si>
  <si>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</si>
  <si>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</si>
  <si>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</si>
  <si>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</si>
  <si>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</si>
  <si>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</si>
  <si>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</si>
  <si>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</si>
  <si>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</si>
  <si>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</si>
  <si>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</si>
  <si>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</si>
  <si>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</si>
  <si>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</si>
  <si>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</si>
  <si>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</si>
  <si>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</si>
  <si>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</si>
  <si>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</si>
  <si>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</si>
  <si>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</si>
  <si>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</si>
  <si>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</si>
  <si>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</si>
  <si>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</si>
  <si>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</si>
  <si>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</si>
  <si>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</si>
  <si>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</si>
  <si>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</si>
  <si>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</si>
  <si>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</si>
  <si>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</si>
  <si>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</si>
  <si>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</si>
  <si>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</si>
  <si>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</si>
  <si>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</si>
  <si>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</si>
  <si>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</si>
  <si>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</si>
  <si>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</si>
  <si>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</si>
  <si>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</si>
  <si>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</si>
  <si>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</si>
  <si>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</si>
  <si>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</si>
  <si>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</si>
  <si>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</si>
  <si>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</si>
  <si>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</si>
  <si>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</si>
  <si>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</si>
  <si>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</si>
  <si>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</si>
  <si>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</si>
  <si>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</si>
  <si>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</si>
  <si>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</si>
  <si>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</si>
  <si>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</si>
  <si>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</si>
  <si>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</si>
  <si>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</si>
  <si>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</si>
  <si>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</si>
  <si>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</si>
  <si>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</si>
  <si>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</si>
  <si>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</si>
  <si>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</si>
  <si>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</si>
  <si>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</si>
  <si>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</si>
  <si>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</si>
  <si>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</si>
  <si>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</si>
  <si>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</si>
  <si>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</si>
  <si>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</si>
  <si>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</si>
  <si>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</si>
  <si>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</si>
  <si>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</si>
  <si>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</si>
  <si>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</si>
  <si>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</si>
  <si>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</si>
  <si>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</si>
  <si>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</si>
  <si>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</si>
  <si>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</si>
  <si>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</si>
  <si>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</si>
  <si>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</si>
  <si>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</si>
  <si>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</si>
  <si>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</si>
  <si>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</si>
  <si>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</si>
  <si>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</si>
  <si>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</si>
  <si>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</si>
  <si>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</si>
  <si>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</si>
  <si>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</si>
  <si>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</si>
  <si>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</si>
  <si>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</si>
  <si>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</si>
  <si>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</si>
  <si>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</si>
  <si>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</si>
  <si>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</si>
  <si>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</si>
  <si>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</si>
  <si>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</si>
  <si>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</si>
  <si>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</si>
  <si>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</si>
  <si>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</si>
  <si>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</si>
  <si>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</si>
  <si>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</si>
  <si>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</si>
  <si>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</si>
  <si>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</si>
  <si>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</si>
  <si>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</si>
  <si>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</si>
  <si>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</si>
  <si>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</si>
  <si>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</si>
  <si>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</si>
  <si>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</si>
  <si>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</si>
  <si>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</si>
  <si>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</si>
  <si>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</si>
  <si>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</si>
  <si>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</si>
  <si>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</si>
  <si>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</si>
  <si>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</si>
  <si>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</si>
  <si>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</si>
  <si>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</si>
  <si>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</si>
  <si>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</si>
  <si>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</si>
  <si>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</si>
  <si>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</si>
  <si>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</si>
  <si>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</si>
  <si>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</si>
  <si>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</si>
  <si>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</si>
  <si>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</si>
  <si>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</si>
  <si>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</si>
  <si>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</si>
  <si>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</si>
  <si>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</si>
  <si>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</si>
  <si>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</si>
  <si>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</si>
  <si>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</si>
  <si>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</si>
  <si>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</si>
  <si>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</si>
  <si>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</si>
  <si>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</si>
  <si>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</si>
  <si>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</si>
  <si>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</si>
  <si>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</si>
  <si>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</si>
  <si>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</si>
  <si>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</si>
  <si>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</si>
  <si>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</si>
  <si>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</si>
  <si>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</si>
  <si>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</si>
  <si>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</si>
  <si>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</si>
  <si>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</si>
  <si>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</si>
  <si>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</si>
  <si>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</si>
  <si>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</si>
  <si>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</si>
  <si>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</si>
  <si>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</si>
  <si>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</si>
  <si>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</si>
  <si>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</si>
  <si>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</si>
  <si>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</si>
  <si>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</si>
  <si>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</si>
  <si>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</si>
  <si>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</si>
  <si>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</si>
  <si>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</si>
  <si>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</si>
  <si>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</si>
  <si>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</si>
  <si>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</si>
  <si>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</si>
  <si>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</si>
  <si>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</si>
  <si>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</si>
  <si>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</si>
  <si>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</si>
  <si>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</si>
  <si>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</si>
  <si>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</si>
  <si>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</si>
  <si>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</si>
  <si>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</si>
  <si>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</si>
  <si>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</si>
  <si>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</si>
  <si>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</si>
  <si>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</si>
  <si>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</si>
  <si>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</si>
  <si>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</si>
  <si>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</si>
  <si>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</si>
  <si>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</si>
  <si>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</si>
  <si>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</si>
  <si>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</si>
  <si>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</si>
  <si>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</si>
  <si>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</si>
  <si>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</si>
  <si>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</si>
  <si>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</si>
  <si>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</si>
  <si>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</si>
  <si>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</si>
  <si>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</si>
  <si>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</si>
  <si>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</si>
  <si>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</si>
  <si>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</si>
  <si>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</si>
  <si>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</si>
  <si>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</si>
  <si>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</si>
  <si>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</si>
  <si>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</si>
  <si>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</si>
  <si>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</si>
  <si>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</si>
  <si>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</si>
  <si>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</si>
  <si>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</si>
  <si>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</si>
  <si>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</si>
  <si>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</si>
  <si>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</si>
  <si>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</si>
  <si>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</si>
  <si>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</si>
  <si>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</si>
  <si>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</si>
  <si>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</si>
  <si>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</si>
  <si>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</si>
  <si>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</si>
  <si>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</si>
  <si>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</si>
  <si>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</si>
  <si>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</si>
  <si>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</si>
  <si>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</si>
  <si>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</si>
  <si>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</si>
  <si>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</si>
  <si>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</si>
  <si>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</si>
  <si>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</si>
  <si>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</si>
  <si>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</si>
  <si>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</si>
  <si>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</si>
  <si>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</si>
  <si>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</si>
  <si>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</si>
  <si>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</si>
  <si>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</si>
  <si>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</si>
  <si>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</si>
  <si>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</si>
  <si>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</si>
  <si>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</si>
  <si>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</si>
  <si>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</si>
  <si>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</si>
  <si>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</si>
  <si>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</si>
  <si>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</si>
  <si>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</si>
  <si>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</si>
  <si>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</si>
  <si>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</si>
  <si>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</si>
  <si>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</si>
  <si>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</si>
  <si>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</si>
  <si>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</si>
  <si>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</si>
  <si>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</si>
  <si>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</si>
  <si>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</si>
  <si>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</si>
  <si>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</si>
  <si>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</si>
  <si>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</si>
  <si>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</si>
  <si>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</si>
  <si>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</si>
  <si>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</si>
  <si>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</si>
  <si>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</si>
  <si>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</si>
  <si>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</si>
  <si>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</si>
  <si>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</si>
  <si>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</si>
  <si>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</si>
  <si>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</si>
  <si>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</si>
  <si>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</si>
  <si>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</si>
  <si>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</si>
  <si>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</si>
  <si>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</si>
  <si>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</si>
  <si>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</si>
  <si>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</si>
  <si>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</si>
  <si>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</si>
  <si>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</si>
  <si>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</si>
  <si>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</si>
  <si>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</si>
  <si>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</si>
  <si>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</si>
  <si>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</si>
  <si>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</si>
  <si>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</si>
  <si>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</si>
  <si>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</si>
  <si>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</si>
  <si>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</si>
  <si>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</si>
  <si>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</si>
  <si>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</si>
  <si>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</si>
  <si>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</si>
  <si>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</si>
  <si>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</si>
  <si>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</si>
  <si>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</si>
  <si>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</si>
  <si>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</si>
  <si>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</si>
  <si>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</si>
  <si>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</si>
  <si>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</si>
  <si>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</si>
  <si>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</si>
  <si>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</si>
  <si>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</si>
  <si>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</si>
  <si>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</si>
  <si>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</si>
  <si>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</si>
  <si>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</si>
  <si>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</si>
  <si>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</si>
  <si>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</si>
  <si>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</si>
  <si>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</si>
  <si>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</si>
  <si>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</si>
  <si>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</si>
  <si>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</si>
  <si>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</si>
  <si>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</si>
  <si>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</si>
  <si>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</si>
  <si>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</si>
  <si>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</si>
  <si>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</si>
  <si>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</si>
  <si>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</si>
  <si>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</si>
  <si>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</si>
  <si>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</si>
  <si>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</si>
  <si>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</si>
  <si>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</si>
  <si>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</si>
  <si>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</si>
  <si>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</si>
  <si>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</si>
  <si>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</si>
  <si>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</si>
  <si>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</si>
  <si>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</si>
  <si>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</si>
  <si>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</si>
  <si>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</si>
  <si>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</si>
  <si>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</si>
  <si>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</si>
  <si>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</si>
  <si>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</si>
  <si>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</si>
  <si>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</si>
  <si>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</si>
  <si>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</si>
  <si>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</si>
  <si>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</si>
  <si>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</si>
  <si>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</si>
  <si>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</si>
  <si>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</si>
  <si>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</si>
  <si>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</si>
  <si>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</si>
  <si>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</si>
  <si>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</si>
  <si>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</si>
  <si>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</si>
  <si>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</si>
  <si>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</si>
  <si>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</si>
  <si>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</si>
  <si>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</si>
  <si>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</si>
  <si>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</si>
  <si>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</si>
  <si>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</si>
  <si>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</si>
  <si>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</si>
  <si>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</si>
  <si>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</si>
  <si>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</si>
  <si>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</si>
  <si>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</si>
  <si>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</si>
  <si>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</si>
  <si>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</si>
  <si>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</si>
  <si>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</si>
  <si>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</si>
  <si>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</si>
  <si>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</si>
  <si>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</si>
  <si>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</si>
  <si>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</si>
  <si>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</si>
  <si>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</si>
  <si>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</si>
  <si>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</si>
  <si>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</si>
  <si>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</si>
  <si>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</si>
  <si>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</si>
  <si>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</si>
  <si>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</si>
  <si>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</si>
  <si>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</si>
  <si>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</si>
  <si>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</si>
  <si>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</si>
  <si>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</si>
  <si>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</si>
  <si>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</si>
  <si>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</si>
  <si>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</si>
  <si>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</si>
  <si>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</si>
  <si>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</si>
  <si>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</si>
  <si>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</si>
  <si>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</si>
  <si>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</si>
  <si>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</si>
  <si>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</si>
  <si>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</si>
  <si>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</si>
  <si>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</si>
  <si>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</si>
  <si>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</si>
  <si>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</si>
  <si>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</si>
  <si>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</si>
  <si>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</si>
  <si>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</si>
  <si>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</si>
  <si>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</si>
  <si>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</si>
  <si>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</si>
  <si>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</si>
  <si>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</si>
  <si>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</si>
  <si>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</si>
  <si>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</si>
  <si>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</si>
  <si>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</si>
  <si>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</si>
  <si>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</si>
  <si>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</si>
  <si>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</si>
  <si>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</si>
  <si>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</si>
  <si>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</si>
  <si>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</si>
  <si>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</si>
  <si>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</si>
  <si>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</si>
  <si>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</si>
  <si>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</si>
  <si>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</si>
  <si>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</si>
  <si>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</si>
  <si>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</si>
  <si>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</si>
  <si>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</si>
  <si>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</si>
  <si>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</si>
  <si>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</si>
  <si>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</si>
  <si>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</si>
  <si>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</si>
  <si>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</si>
  <si>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</si>
  <si>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</si>
  <si>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</si>
  <si>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</si>
  <si>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</si>
  <si>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</si>
  <si>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</si>
  <si>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</si>
  <si>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</si>
  <si>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</si>
  <si>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</si>
  <si>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</si>
  <si>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</si>
  <si>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</si>
  <si>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</si>
  <si>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</si>
  <si>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</si>
  <si>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</si>
  <si>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</si>
  <si>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</si>
  <si>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</si>
  <si>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</si>
  <si>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</si>
  <si>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</si>
  <si>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</si>
  <si>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</si>
  <si>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</si>
  <si>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</si>
  <si>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</si>
  <si>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</si>
  <si>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</si>
  <si>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</si>
  <si>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</si>
  <si>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</si>
  <si>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</si>
  <si>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</si>
  <si>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</si>
  <si>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</si>
  <si>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</si>
  <si>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</si>
  <si>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</si>
  <si>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</si>
  <si>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</si>
  <si>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</si>
  <si>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</si>
  <si>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</si>
  <si>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</si>
  <si>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</si>
  <si>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</si>
  <si>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</si>
  <si>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</si>
  <si>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</si>
  <si>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</si>
  <si>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</si>
  <si>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</si>
  <si>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</si>
  <si>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</si>
  <si>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</si>
  <si>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</si>
  <si>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</si>
  <si>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</si>
  <si>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</si>
  <si>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</si>
  <si>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</si>
  <si>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</si>
  <si>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</si>
  <si>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</si>
  <si>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</si>
  <si>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</si>
  <si>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</si>
  <si>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</si>
  <si>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</si>
  <si>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</si>
  <si>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</si>
  <si>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</si>
  <si>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</si>
  <si>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</si>
  <si>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</si>
  <si>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</si>
  <si>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</si>
  <si>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</si>
  <si>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</si>
  <si>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</si>
  <si>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</si>
  <si>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</si>
  <si>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</si>
  <si>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</si>
  <si>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</si>
  <si>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</si>
  <si>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</si>
  <si>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</si>
  <si>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</si>
  <si>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</si>
  <si>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</si>
  <si>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</si>
  <si>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</si>
  <si>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</si>
  <si>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</si>
  <si>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</si>
  <si>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</si>
  <si>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</si>
  <si>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</si>
  <si>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</si>
  <si>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</si>
  <si>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</si>
  <si>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</si>
  <si>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</si>
  <si>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</si>
  <si>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</si>
  <si>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</si>
  <si>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</si>
  <si>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</si>
  <si>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</si>
  <si>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</si>
  <si>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</si>
  <si>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</si>
  <si>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</si>
  <si>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</si>
  <si>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</si>
  <si>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</si>
  <si>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</si>
  <si>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</si>
  <si>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</si>
  <si>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</si>
  <si>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</si>
  <si>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</si>
  <si>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</si>
  <si>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</si>
  <si>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</si>
  <si>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</si>
  <si>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</si>
  <si>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</si>
  <si>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</si>
  <si>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</si>
  <si>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</si>
  <si>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</si>
  <si>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</si>
  <si>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</si>
  <si>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</si>
  <si>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</si>
  <si>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</si>
  <si>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</si>
  <si>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</si>
  <si>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</si>
  <si>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</si>
  <si>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</si>
  <si>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</si>
  <si>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</si>
  <si>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</si>
  <si>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</si>
  <si>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</si>
  <si>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</si>
  <si>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</si>
  <si>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</si>
  <si>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</si>
  <si>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</si>
  <si>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</si>
  <si>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</si>
  <si>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</si>
  <si>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</si>
  <si>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</si>
  <si>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</si>
  <si>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</si>
  <si>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</si>
  <si>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</si>
  <si>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</si>
  <si>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</si>
  <si>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</si>
  <si>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</si>
  <si>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</si>
  <si>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</si>
  <si>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</si>
  <si>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</si>
  <si>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</si>
  <si>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</si>
  <si>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</si>
  <si>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</si>
  <si>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</si>
  <si>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</si>
  <si>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</si>
  <si>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</si>
  <si>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</si>
  <si>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</si>
  <si>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</si>
  <si>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</si>
  <si>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</si>
  <si>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</si>
  <si>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</si>
  <si>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</si>
  <si>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</si>
  <si>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</si>
  <si>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</si>
  <si>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</si>
  <si>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</si>
  <si>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</si>
  <si>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</si>
  <si>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</si>
  <si>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</si>
  <si>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</si>
  <si>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</si>
  <si>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</si>
  <si>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</si>
  <si>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</si>
  <si>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</si>
  <si>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</si>
  <si>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</si>
  <si>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</si>
  <si>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</si>
  <si>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</si>
  <si>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</si>
  <si>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</si>
  <si>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</si>
  <si>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</si>
  <si>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</si>
  <si>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</si>
  <si>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</si>
  <si>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</si>
  <si>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</si>
  <si>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</si>
  <si>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</si>
  <si>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</si>
  <si>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</si>
  <si>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</si>
  <si>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</si>
  <si>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</si>
  <si>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</si>
  <si>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</si>
  <si>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</si>
  <si>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</si>
  <si>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</si>
  <si>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</si>
  <si>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</si>
  <si>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</si>
  <si>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</si>
  <si>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</si>
  <si>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</si>
  <si>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</si>
  <si>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</si>
  <si>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</si>
  <si>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</si>
  <si>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</si>
  <si>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</si>
  <si>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</si>
  <si>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</si>
  <si>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</si>
  <si>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</si>
  <si>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</si>
  <si>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</si>
  <si>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</si>
  <si>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</si>
  <si>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</si>
  <si>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</si>
  <si>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</si>
  <si>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</si>
  <si>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</si>
  <si>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</si>
  <si>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</si>
  <si>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</si>
  <si>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</si>
  <si>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</si>
  <si>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</si>
  <si>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</si>
  <si>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</si>
  <si>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</si>
  <si>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</si>
  <si>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</si>
  <si>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</si>
  <si>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</si>
  <si>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</si>
  <si>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</si>
  <si>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</si>
  <si>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</si>
  <si>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</si>
  <si>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</si>
  <si>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</si>
  <si>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</si>
  <si>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</si>
  <si>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</si>
  <si>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</si>
  <si>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</si>
  <si>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</si>
  <si>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</si>
  <si>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</si>
  <si>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</si>
  <si>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</si>
  <si>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</si>
  <si>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</si>
  <si>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</si>
  <si>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</si>
  <si>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</si>
  <si>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</si>
  <si>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</si>
  <si>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</si>
  <si>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</si>
  <si>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</si>
  <si>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</si>
  <si>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</si>
  <si>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</si>
  <si>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</si>
  <si>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</si>
  <si>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</si>
  <si>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</si>
  <si>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</si>
  <si>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</si>
  <si>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</si>
  <si>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</si>
  <si>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</si>
  <si>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</si>
  <si>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</si>
  <si>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</si>
  <si>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</si>
  <si>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</si>
  <si>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</si>
  <si>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</si>
  <si>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</si>
  <si>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</si>
  <si>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</si>
  <si>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</si>
  <si>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</si>
  <si>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</si>
  <si>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</si>
  <si>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</si>
  <si>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</si>
  <si>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</si>
  <si>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</si>
  <si>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</si>
  <si>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</si>
  <si>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</si>
  <si>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</si>
  <si>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</si>
  <si>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</si>
  <si>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</si>
  <si>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</si>
  <si>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</si>
  <si>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</si>
  <si>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</si>
  <si>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</si>
  <si>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</si>
  <si>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</si>
  <si>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</si>
  <si>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</si>
  <si>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</si>
  <si>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</si>
  <si>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</si>
  <si>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</si>
  <si>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</si>
  <si>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</si>
  <si>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</si>
  <si>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</si>
  <si>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</si>
  <si>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</si>
  <si>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</si>
  <si>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</si>
  <si>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</si>
  <si>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</si>
  <si>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</si>
  <si>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</si>
  <si>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</si>
  <si>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</si>
  <si>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</si>
  <si>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</si>
  <si>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</si>
  <si>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</si>
  <si>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</si>
  <si>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</si>
  <si>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</si>
  <si>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</si>
  <si>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</si>
  <si>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</si>
  <si>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</si>
  <si>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</si>
  <si>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</si>
  <si>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</si>
  <si>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</si>
  <si>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</si>
  <si>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</si>
  <si>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</si>
  <si>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</si>
  <si>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</si>
  <si>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</si>
  <si>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</si>
  <si>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</si>
  <si>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</si>
  <si>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</si>
  <si>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</si>
  <si>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</si>
  <si>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</si>
  <si>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</si>
  <si>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</si>
  <si>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</si>
  <si>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</si>
  <si>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</si>
  <si>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</si>
  <si>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</si>
  <si>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</si>
  <si>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</si>
  <si>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</si>
  <si>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</si>
  <si>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</si>
  <si>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</si>
  <si>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</si>
  <si>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</si>
  <si>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</si>
  <si>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</si>
  <si>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</si>
  <si>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</si>
  <si>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</si>
  <si>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</si>
  <si>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</si>
  <si>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</si>
  <si>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</si>
  <si>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</si>
  <si>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</si>
  <si>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</si>
  <si>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</si>
  <si>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</si>
  <si>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</si>
  <si>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</si>
  <si>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</si>
  <si>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</si>
  <si>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</si>
  <si>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</si>
  <si>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</si>
  <si>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</si>
  <si>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</si>
  <si>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</si>
  <si>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</si>
  <si>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</si>
  <si>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</si>
  <si>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</si>
  <si>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</si>
  <si>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</si>
  <si>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</si>
  <si>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</si>
  <si>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</si>
  <si>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</si>
  <si>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</si>
  <si>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</si>
  <si>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</si>
  <si>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</si>
  <si>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</si>
  <si>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</si>
  <si>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</si>
  <si>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</si>
  <si>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</si>
  <si>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</si>
  <si>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</si>
  <si>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</si>
  <si>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</si>
  <si>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</si>
  <si>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</si>
  <si>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</si>
  <si>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</si>
  <si>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</si>
  <si>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</si>
  <si>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</si>
  <si>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</si>
  <si>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</si>
  <si>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</si>
  <si>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</si>
  <si>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</si>
  <si>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</si>
  <si>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</si>
  <si>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</si>
  <si>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</si>
  <si>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</si>
  <si>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</si>
  <si>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</si>
  <si>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</si>
  <si>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</si>
  <si>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</si>
  <si>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</si>
  <si>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</si>
  <si>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</si>
  <si>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</si>
  <si>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</si>
  <si>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</si>
  <si>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</si>
  <si>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</si>
  <si>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</si>
  <si>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</si>
  <si>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</si>
  <si>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</si>
  <si>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</si>
  <si>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</si>
  <si>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</si>
  <si>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</si>
  <si>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</si>
  <si>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</si>
  <si>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</si>
  <si>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</si>
  <si>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</si>
  <si>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</si>
  <si>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</si>
  <si>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</si>
  <si>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</si>
  <si>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</si>
  <si>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</si>
  <si>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</si>
  <si>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</si>
  <si>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</si>
  <si>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</si>
  <si>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</si>
  <si>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</si>
  <si>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</si>
  <si>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</si>
  <si>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</si>
  <si>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</si>
  <si>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</si>
  <si>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</si>
  <si>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</si>
  <si>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</si>
  <si>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</si>
  <si>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</si>
  <si>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</si>
  <si>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</si>
  <si>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</si>
  <si>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</si>
  <si>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</si>
  <si>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</si>
  <si>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</si>
  <si>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</si>
  <si>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</si>
  <si>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</si>
  <si>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</si>
  <si>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</si>
  <si>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</si>
  <si>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</si>
  <si>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</si>
  <si>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</si>
  <si>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</si>
  <si>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</si>
  <si>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</si>
  <si>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</si>
  <si>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</si>
  <si>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</si>
  <si>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</si>
  <si>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</si>
  <si>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</si>
  <si>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</si>
  <si>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</si>
  <si>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</si>
  <si>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</si>
  <si>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</si>
  <si>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</si>
  <si>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</si>
  <si>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</si>
  <si>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</si>
  <si>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</si>
  <si>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</si>
  <si>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</si>
  <si>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</si>
  <si>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</si>
  <si>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</si>
  <si>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</si>
  <si>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</si>
  <si>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</si>
  <si>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</si>
  <si>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</si>
  <si>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</si>
  <si>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</si>
  <si>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</si>
  <si>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</si>
  <si>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</si>
  <si>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</si>
  <si>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</si>
  <si>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</si>
  <si>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</si>
  <si>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</si>
  <si>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</si>
  <si>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</si>
  <si>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</si>
  <si>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</si>
  <si>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</si>
  <si>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</si>
  <si>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</si>
  <si>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</si>
  <si>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</si>
  <si>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</si>
  <si>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</si>
  <si>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</si>
  <si>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</si>
  <si>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</si>
  <si>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</si>
  <si>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</si>
  <si>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</si>
  <si>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</si>
  <si>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</si>
  <si>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</si>
  <si>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</si>
  <si>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</si>
  <si>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</si>
  <si>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</si>
  <si>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</si>
  <si>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</si>
  <si>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</si>
  <si>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</si>
  <si>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</si>
  <si>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</si>
  <si>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</si>
  <si>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</si>
  <si>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</si>
  <si>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</si>
  <si>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</si>
  <si>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</si>
  <si>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</si>
  <si>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</si>
  <si>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</si>
  <si>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</si>
  <si>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</si>
  <si>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</si>
  <si>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</si>
  <si>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</si>
  <si>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</si>
  <si>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</si>
  <si>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</si>
  <si>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</si>
  <si>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</si>
  <si>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</si>
  <si>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</si>
  <si>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</si>
  <si>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</si>
  <si>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</si>
  <si>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</si>
  <si>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</si>
  <si>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</si>
  <si>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</si>
  <si>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</si>
  <si>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</si>
  <si>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</si>
  <si>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</si>
  <si>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</si>
  <si>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</si>
  <si>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</si>
  <si>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</si>
  <si>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</si>
  <si>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</si>
  <si>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</si>
  <si>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</si>
  <si>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</si>
  <si>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</si>
  <si>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</si>
  <si>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</si>
  <si>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</si>
  <si>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</si>
  <si>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</si>
  <si>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</si>
  <si>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</si>
  <si>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</si>
  <si>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</si>
  <si>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</si>
  <si>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</si>
  <si>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</si>
  <si>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</si>
  <si>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</si>
  <si>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</si>
  <si>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</si>
  <si>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</si>
  <si>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</si>
  <si>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</si>
  <si>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</si>
  <si>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</si>
  <si>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</si>
  <si>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</si>
  <si>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</si>
  <si>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</si>
  <si>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</si>
  <si>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</si>
  <si>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</si>
  <si>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</si>
  <si>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</si>
  <si>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</si>
  <si>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</si>
  <si>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</si>
  <si>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</si>
  <si>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</si>
  <si>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</si>
  <si>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</si>
  <si>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</si>
  <si>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</si>
  <si>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</si>
  <si>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</si>
  <si>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</si>
  <si>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</si>
  <si>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</si>
  <si>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</si>
  <si>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</si>
  <si>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</si>
  <si>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</si>
  <si>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</si>
  <si>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</si>
  <si>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</si>
  <si>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</si>
  <si>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</si>
  <si>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</si>
  <si>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</si>
  <si>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</si>
  <si>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</si>
  <si>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</si>
  <si>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</si>
  <si>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</si>
  <si>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</si>
  <si>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</si>
  <si>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</si>
  <si>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</si>
  <si>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</si>
  <si>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</si>
  <si>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</si>
  <si>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</si>
  <si>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</si>
  <si>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</si>
  <si>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</si>
  <si>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</si>
  <si>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</si>
  <si>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</si>
  <si>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</si>
  <si>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</si>
  <si>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</si>
  <si>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</si>
  <si>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</si>
  <si>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</si>
  <si>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</si>
  <si>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</si>
  <si>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</si>
  <si>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</si>
  <si>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</si>
  <si>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</si>
  <si>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</si>
  <si>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</si>
  <si>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</si>
  <si>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</si>
  <si>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</si>
  <si>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</si>
  <si>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</si>
  <si>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</si>
  <si>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</si>
  <si>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</si>
  <si>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</si>
  <si>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</si>
  <si>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</si>
  <si>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</si>
  <si>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</si>
  <si>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</si>
  <si>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</si>
  <si>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</si>
  <si>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</si>
  <si>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</si>
  <si>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</si>
  <si>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</si>
  <si>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</si>
  <si>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</si>
  <si>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</si>
  <si>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</si>
  <si>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</si>
  <si>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</si>
  <si>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</si>
  <si>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</si>
  <si>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</si>
  <si>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</si>
  <si>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</si>
  <si>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</si>
  <si>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</si>
  <si>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</si>
  <si>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</si>
  <si>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</si>
  <si>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</si>
  <si>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</si>
  <si>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</si>
  <si>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</si>
  <si>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</si>
  <si>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</si>
  <si>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</si>
  <si>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</si>
  <si>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</si>
  <si>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</si>
  <si>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</si>
  <si>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</si>
  <si>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</si>
  <si>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</si>
  <si>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</si>
  <si>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</si>
  <si>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</si>
  <si>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</si>
  <si>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</si>
  <si>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</si>
  <si>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</si>
  <si>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</si>
  <si>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</si>
  <si>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</si>
  <si>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</si>
  <si>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</si>
  <si>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</si>
  <si>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</si>
  <si>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</si>
  <si>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</si>
  <si>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</si>
  <si>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</si>
  <si>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</si>
  <si>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</si>
  <si>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</si>
  <si>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</si>
  <si>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</si>
  <si>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</si>
  <si>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</si>
  <si>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</si>
  <si>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</si>
  <si>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</si>
  <si>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</si>
  <si>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</si>
  <si>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</si>
  <si>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</si>
  <si>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</si>
  <si>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</si>
  <si>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</si>
  <si>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</si>
  <si>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</si>
  <si>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</si>
  <si>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</si>
  <si>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</si>
  <si>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</si>
  <si>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</si>
  <si>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</si>
  <si>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</si>
  <si>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</si>
  <si>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</si>
  <si>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</si>
  <si>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</si>
  <si>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</si>
  <si>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</si>
  <si>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</si>
  <si>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</si>
  <si>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</si>
  <si>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</si>
  <si>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</si>
  <si>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</si>
  <si>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</si>
  <si>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</si>
  <si>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</si>
  <si>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</si>
  <si>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</si>
  <si>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</si>
  <si>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</si>
  <si>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</si>
  <si>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</si>
  <si>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</si>
  <si>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</si>
  <si>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</si>
  <si>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</si>
  <si>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</si>
  <si>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</si>
  <si>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</si>
  <si>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</si>
  <si>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</si>
  <si>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</si>
  <si>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</si>
  <si>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</si>
  <si>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</si>
  <si>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</si>
  <si>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</si>
  <si>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</si>
  <si>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</si>
  <si>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</si>
  <si>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</si>
  <si>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</si>
  <si>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</si>
  <si>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</si>
  <si>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</si>
  <si>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</si>
  <si>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</si>
  <si>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</si>
  <si>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</si>
  <si>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</si>
  <si>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</si>
  <si>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</si>
  <si>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</si>
  <si>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</si>
  <si>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</si>
  <si>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</si>
  <si>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</si>
  <si>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</si>
  <si>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</si>
  <si>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</si>
  <si>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</si>
  <si>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</si>
  <si>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</si>
  <si>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</si>
  <si>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</si>
  <si>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</si>
  <si>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</si>
  <si>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</si>
  <si>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</si>
  <si>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</si>
  <si>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</si>
  <si>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</si>
  <si>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</si>
  <si>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</si>
  <si>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</si>
  <si>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</si>
  <si>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</si>
  <si>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</si>
  <si>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</si>
  <si>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</si>
  <si>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</si>
  <si>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</si>
  <si>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</si>
  <si>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</si>
  <si>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</si>
  <si>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</si>
  <si>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</si>
  <si>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</si>
  <si>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</si>
  <si>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</si>
  <si>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</si>
  <si>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</si>
  <si>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</si>
  <si>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</si>
  <si>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</si>
  <si>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</si>
  <si>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</si>
  <si>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</si>
  <si>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</si>
  <si>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</si>
  <si>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</si>
  <si>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</si>
  <si>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</si>
  <si>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</si>
  <si>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</si>
  <si>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</si>
  <si>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</si>
  <si>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</si>
  <si>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</si>
  <si>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</si>
  <si>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</si>
  <si>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</si>
  <si>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</si>
  <si>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</si>
  <si>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</si>
  <si>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</si>
  <si>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</si>
  <si>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</si>
  <si>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</si>
  <si>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</si>
  <si>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</si>
  <si>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</si>
  <si>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</si>
  <si>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</si>
  <si>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</si>
  <si>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</si>
  <si>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</si>
  <si>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</si>
  <si>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</si>
  <si>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</si>
  <si>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</si>
  <si>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</si>
  <si>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</si>
  <si>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</si>
  <si>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</si>
  <si>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</si>
  <si>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</si>
  <si>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</si>
  <si>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</si>
  <si>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</si>
  <si>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</si>
  <si>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</si>
  <si>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</si>
  <si>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</si>
  <si>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</si>
  <si>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</si>
  <si>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</si>
  <si>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</si>
  <si>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</si>
  <si>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</si>
  <si>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</si>
  <si>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</si>
  <si>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</si>
  <si>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</si>
  <si>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</si>
  <si>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</si>
  <si>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</si>
  <si>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</si>
  <si>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</si>
  <si>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</si>
  <si>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</si>
  <si>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</si>
  <si>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</si>
  <si>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</si>
  <si>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</si>
  <si>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</si>
  <si>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</si>
  <si>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</si>
  <si>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</si>
  <si>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</si>
  <si>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</si>
  <si>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</si>
  <si>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</si>
  <si>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</si>
  <si>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</si>
  <si>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</si>
  <si>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</si>
  <si>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</si>
  <si>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</si>
  <si>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</si>
  <si>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</si>
  <si>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</si>
  <si>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</si>
  <si>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</si>
  <si>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</si>
  <si>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</si>
  <si>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</si>
  <si>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</si>
  <si>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</si>
  <si>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</si>
  <si>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</si>
  <si>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</si>
  <si>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</si>
  <si>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</si>
  <si>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</si>
  <si>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</si>
  <si>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</si>
  <si>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</si>
  <si>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</si>
  <si>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</si>
  <si>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</si>
  <si>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</si>
  <si>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</si>
  <si>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</si>
  <si>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</si>
  <si>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</si>
  <si>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</si>
  <si>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</si>
  <si>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</si>
  <si>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</si>
  <si>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</si>
  <si>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</si>
  <si>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</si>
  <si>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</si>
  <si>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</si>
  <si>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</si>
  <si>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</si>
  <si>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</si>
  <si>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</si>
  <si>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</si>
  <si>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</si>
  <si>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</si>
  <si>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</si>
  <si>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</si>
  <si>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</si>
  <si>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</si>
  <si>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</si>
  <si>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</si>
  <si>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</si>
  <si>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</si>
  <si>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</si>
  <si>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</si>
  <si>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</si>
  <si>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</si>
  <si>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</si>
  <si>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</si>
  <si>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</si>
  <si>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</si>
  <si>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</si>
  <si>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</si>
  <si>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</si>
  <si>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</si>
  <si>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</si>
  <si>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</si>
  <si>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</si>
  <si>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</si>
  <si>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</si>
  <si>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</si>
  <si>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</si>
  <si>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</si>
  <si>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</si>
  <si>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</si>
  <si>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</si>
  <si>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</si>
  <si>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</si>
  <si>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</si>
  <si>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</si>
  <si>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</si>
  <si>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</si>
  <si>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</si>
  <si>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</si>
  <si>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</si>
  <si>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</si>
  <si>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</si>
  <si>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</si>
  <si>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</si>
  <si>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</si>
  <si>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</si>
  <si>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</si>
  <si>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</si>
  <si>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</si>
  <si>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</si>
  <si>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</si>
  <si>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</si>
  <si>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</si>
  <si>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</si>
  <si>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</si>
  <si>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</si>
  <si>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</si>
  <si>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</si>
  <si>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</si>
  <si>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</si>
  <si>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</si>
  <si>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</si>
  <si>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</si>
  <si>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</si>
  <si>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</si>
  <si>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</si>
  <si>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</si>
  <si>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</si>
  <si>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</si>
  <si>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</si>
  <si>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</si>
  <si>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</si>
  <si>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</si>
  <si>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</si>
  <si>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</si>
  <si>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</si>
  <si>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</si>
  <si>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</si>
  <si>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</si>
  <si>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</si>
  <si>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</si>
  <si>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</si>
  <si>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</si>
  <si>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</si>
  <si>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</si>
  <si>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</si>
  <si>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</si>
  <si>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</si>
  <si>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</si>
  <si>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</si>
  <si>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</si>
  <si>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</si>
  <si>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</si>
  <si>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</si>
  <si>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</si>
  <si>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</si>
  <si>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</si>
  <si>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</si>
  <si>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</si>
  <si>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</si>
  <si>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</si>
  <si>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</si>
  <si>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</si>
  <si>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</si>
  <si>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</si>
  <si>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</si>
  <si>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</si>
  <si>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</si>
  <si>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</si>
  <si>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</si>
  <si>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</si>
  <si>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</si>
  <si>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</si>
  <si>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</si>
  <si>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</si>
  <si>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</si>
  <si>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</si>
  <si>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</si>
  <si>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</si>
  <si>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</si>
  <si>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</si>
  <si>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</si>
  <si>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</si>
  <si>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</si>
  <si>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</si>
  <si>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</si>
  <si>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</si>
  <si>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</si>
  <si>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</si>
  <si>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</si>
  <si>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</si>
  <si>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</si>
  <si>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</si>
  <si>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</si>
  <si>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</si>
  <si>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</si>
  <si>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</si>
  <si>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</si>
  <si>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</si>
  <si>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</si>
  <si>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</si>
  <si>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</si>
  <si>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</si>
  <si>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</si>
  <si>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</si>
  <si>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</si>
  <si>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</si>
  <si>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</si>
  <si>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</si>
  <si>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</si>
  <si>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</si>
  <si>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</si>
  <si>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</si>
  <si>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</si>
  <si>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</si>
  <si>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</si>
  <si>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</si>
  <si>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</si>
  <si>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</si>
  <si>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</si>
  <si>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</si>
  <si>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</si>
  <si>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</si>
  <si>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</si>
  <si>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</si>
  <si>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</si>
  <si>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</si>
  <si>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</si>
  <si>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</si>
  <si>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</si>
  <si>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</si>
  <si>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</si>
  <si>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</si>
  <si>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</si>
  <si>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</si>
  <si>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</si>
  <si>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</si>
  <si>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</si>
  <si>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</si>
  <si>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</si>
  <si>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</si>
  <si>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</si>
  <si>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</si>
  <si>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</si>
  <si>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</si>
  <si>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</si>
  <si>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</si>
  <si>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</si>
  <si>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</si>
  <si>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</si>
  <si>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</si>
  <si>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</si>
  <si>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</si>
  <si>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</si>
  <si>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</si>
  <si>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</si>
  <si>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</si>
  <si>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</si>
  <si>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</si>
  <si>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</si>
  <si>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</si>
  <si>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</si>
  <si>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</si>
  <si>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</si>
  <si>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</si>
  <si>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</si>
  <si>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</si>
  <si>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</si>
  <si>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</si>
  <si>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</si>
  <si>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</si>
  <si>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</si>
  <si>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</si>
  <si>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</si>
  <si>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</si>
  <si>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</si>
  <si>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</si>
  <si>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</si>
  <si>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</si>
  <si>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</si>
  <si>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</si>
  <si>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</si>
  <si>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</si>
  <si>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</si>
  <si>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</si>
  <si>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</si>
  <si>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</si>
  <si>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</si>
  <si>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</si>
  <si>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</si>
  <si>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</si>
  <si>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</si>
  <si>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</si>
  <si>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</si>
  <si>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</si>
  <si>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</si>
  <si>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</si>
  <si>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</si>
  <si>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</si>
  <si>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</si>
  <si>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</si>
  <si>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</si>
  <si>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</si>
  <si>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</si>
  <si>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</si>
  <si>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</si>
  <si>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</si>
  <si>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</si>
  <si>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</si>
  <si>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</si>
  <si>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</si>
  <si>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</si>
  <si>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</si>
  <si>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</si>
  <si>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</si>
  <si>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</si>
  <si>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</si>
  <si>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</si>
  <si>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</si>
  <si>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</si>
  <si>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</si>
  <si>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</si>
  <si>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</si>
  <si>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</si>
  <si>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</si>
  <si>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</si>
  <si>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</si>
  <si>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</si>
  <si>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</si>
  <si>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</si>
  <si>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</si>
  <si>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</si>
  <si>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</si>
  <si>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</si>
  <si>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</si>
  <si>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</si>
  <si>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</si>
  <si>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</si>
  <si>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</si>
  <si>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</si>
  <si>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</si>
  <si>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</si>
  <si>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</si>
  <si>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</si>
  <si>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</si>
  <si>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</si>
  <si>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</si>
  <si>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</si>
  <si>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</si>
  <si>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</si>
  <si>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</si>
  <si>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</si>
  <si>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</si>
  <si>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</si>
  <si>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</si>
  <si>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</si>
  <si>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</si>
  <si>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</si>
  <si>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</si>
  <si>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</si>
  <si>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</si>
  <si>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</si>
  <si>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</si>
  <si>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</si>
  <si>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</si>
  <si>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</si>
  <si>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</si>
  <si>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</si>
  <si>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</si>
  <si>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</si>
  <si>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</si>
  <si>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</si>
  <si>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</si>
  <si>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</si>
  <si>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</si>
  <si>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</si>
  <si>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</si>
  <si>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</si>
  <si>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</si>
  <si>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</si>
  <si>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</si>
  <si>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</si>
  <si>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</si>
  <si>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</si>
  <si>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</si>
  <si>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</si>
  <si>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</si>
  <si>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</si>
  <si>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</si>
  <si>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</si>
  <si>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</si>
  <si>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</si>
  <si>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</si>
  <si>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</si>
  <si>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</si>
  <si>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</si>
  <si>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</si>
  <si>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</si>
  <si>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</si>
  <si>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</si>
  <si>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</si>
  <si>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</si>
  <si>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</si>
  <si>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</si>
  <si>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</si>
  <si>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</si>
  <si>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</si>
  <si>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</si>
  <si>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</si>
  <si>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</si>
  <si>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</si>
  <si>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</si>
  <si>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</si>
  <si>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</si>
  <si>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</si>
  <si>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</si>
  <si>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</si>
  <si>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</si>
  <si>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</si>
  <si>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</si>
  <si>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</si>
  <si>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</si>
  <si>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</si>
  <si>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</si>
  <si>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</si>
  <si>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</si>
  <si>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</si>
  <si>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</si>
  <si>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</si>
  <si>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</si>
  <si>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</si>
  <si>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</si>
  <si>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</si>
  <si>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</si>
  <si>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</si>
  <si>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</si>
  <si>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</si>
  <si>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</si>
  <si>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</si>
  <si>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</si>
  <si>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</si>
  <si>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</si>
  <si>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</si>
  <si>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</si>
  <si>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</si>
  <si>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</si>
  <si>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</si>
  <si>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</si>
  <si>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</si>
  <si>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</si>
  <si>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</si>
  <si>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</si>
  <si>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</si>
  <si>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</si>
  <si>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</si>
  <si>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</si>
  <si>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</si>
  <si>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</si>
  <si>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</si>
  <si>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</si>
  <si>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</si>
  <si>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</si>
  <si>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</si>
  <si>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</si>
  <si>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</si>
  <si>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</si>
  <si>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</si>
  <si>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</si>
  <si>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</si>
  <si>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</si>
  <si>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</si>
  <si>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</si>
  <si>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</si>
  <si>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</si>
  <si>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</si>
  <si>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</si>
  <si>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</si>
  <si>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</si>
  <si>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</si>
  <si>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</si>
  <si>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</si>
  <si>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</si>
  <si>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</si>
  <si>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</si>
  <si>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</si>
  <si>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</si>
  <si>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</si>
  <si>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</si>
  <si>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</si>
  <si>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</si>
  <si>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</si>
  <si>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</si>
  <si>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</si>
  <si>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</si>
  <si>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</si>
  <si>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</si>
  <si>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</si>
  <si>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</si>
  <si>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</si>
  <si>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</si>
  <si>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</si>
  <si>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</si>
  <si>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</si>
  <si>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</si>
  <si>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</si>
  <si>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</si>
  <si>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</si>
  <si>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</si>
  <si>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</si>
  <si>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</si>
  <si>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</si>
  <si>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</si>
  <si>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</si>
  <si>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</si>
  <si>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</si>
  <si>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</si>
  <si>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</si>
  <si>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</si>
  <si>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</si>
  <si>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</si>
  <si>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</si>
  <si>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</si>
  <si>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</si>
  <si>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</si>
  <si>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</si>
  <si>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</si>
  <si>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</si>
  <si>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</si>
  <si>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</si>
  <si>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</si>
  <si>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</si>
  <si>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</si>
  <si>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</si>
  <si>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</si>
  <si>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</si>
  <si>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</si>
  <si>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</si>
  <si>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</si>
  <si>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</si>
  <si>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</si>
  <si>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</si>
  <si>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</si>
  <si>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</si>
  <si>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</si>
  <si>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</si>
  <si>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</si>
  <si>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</si>
  <si>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</si>
  <si>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</si>
  <si>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</si>
  <si>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</si>
  <si>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</si>
  <si>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</si>
  <si>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</si>
  <si>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</si>
  <si>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</si>
  <si>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</si>
  <si>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</si>
  <si>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</si>
  <si>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</si>
  <si>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</si>
  <si>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</si>
  <si>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</si>
  <si>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</si>
  <si>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</si>
  <si>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</si>
  <si>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</si>
  <si>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</si>
  <si>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</si>
  <si>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</si>
  <si>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</si>
  <si>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</si>
  <si>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</si>
  <si>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</si>
  <si>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</si>
  <si>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</si>
  <si>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</si>
  <si>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</si>
  <si>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</si>
  <si>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</si>
  <si>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</si>
  <si>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</si>
  <si>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</si>
  <si>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</si>
  <si>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</si>
  <si>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</si>
  <si>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</si>
  <si>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</si>
  <si>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</si>
  <si>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</si>
  <si>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</si>
  <si>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</si>
  <si>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</si>
  <si>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</si>
  <si>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</si>
  <si>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</si>
  <si>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</si>
  <si>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</si>
  <si>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</si>
  <si>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</si>
  <si>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</si>
  <si>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</si>
  <si>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</si>
  <si>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</si>
  <si>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</si>
  <si>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</si>
  <si>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</si>
  <si>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</si>
  <si>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</si>
  <si>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</si>
  <si>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</si>
  <si>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</si>
  <si>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</si>
  <si>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</si>
  <si>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</si>
  <si>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</si>
  <si>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</si>
  <si>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</si>
  <si>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</si>
  <si>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</si>
  <si>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</si>
  <si>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</si>
  <si>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</si>
  <si>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</si>
  <si>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</si>
  <si>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</si>
  <si>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</si>
  <si>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</si>
  <si>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</si>
  <si>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</si>
  <si>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</si>
  <si>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</si>
  <si>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</si>
  <si>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</si>
  <si>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</si>
  <si>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</si>
  <si>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</si>
  <si>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</si>
  <si>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</si>
  <si>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</si>
  <si>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</si>
  <si>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</si>
  <si>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</si>
  <si>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</si>
  <si>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</si>
  <si>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</si>
  <si>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</si>
  <si>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</si>
  <si>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</si>
  <si>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</si>
  <si>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</si>
  <si>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</si>
  <si>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</si>
  <si>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</si>
  <si>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</si>
  <si>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</si>
  <si>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</si>
  <si>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</si>
  <si>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</si>
  <si>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</si>
  <si>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</si>
  <si>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</si>
  <si>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</si>
  <si>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</si>
  <si>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</si>
  <si>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</si>
  <si>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</si>
  <si>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</si>
  <si>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</si>
  <si>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</si>
  <si>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</si>
  <si>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</si>
  <si>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</si>
  <si>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</si>
  <si>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</si>
  <si>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</si>
  <si>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</si>
  <si>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</si>
  <si>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</si>
  <si>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</si>
  <si>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</si>
  <si>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</si>
  <si>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</si>
  <si>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</si>
  <si>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</si>
  <si>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</si>
  <si>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</si>
  <si>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</si>
  <si>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</si>
  <si>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</si>
  <si>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</si>
  <si>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</si>
  <si>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</si>
  <si>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</si>
  <si>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</si>
  <si>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</si>
  <si>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</si>
  <si>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</si>
  <si>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</si>
  <si>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</si>
  <si>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</si>
  <si>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</si>
  <si>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</si>
  <si>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</si>
  <si>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</si>
  <si>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</si>
  <si>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</si>
  <si>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</si>
  <si>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</si>
  <si>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</si>
  <si>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</si>
  <si>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</si>
  <si>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</si>
  <si>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</si>
  <si>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</si>
  <si>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</si>
  <si>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</si>
  <si>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</si>
  <si>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</si>
  <si>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</si>
  <si>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</si>
  <si>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</si>
  <si>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</si>
  <si>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</si>
  <si>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</si>
  <si>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</si>
  <si>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</si>
  <si>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</si>
  <si>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</si>
  <si>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</si>
  <si>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</si>
  <si>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</si>
  <si>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</si>
  <si>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</si>
  <si>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</si>
  <si>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</si>
  <si>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</si>
  <si>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</si>
  <si>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</si>
  <si>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</si>
  <si>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</si>
  <si>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</si>
  <si>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</si>
  <si>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</si>
  <si>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</si>
  <si>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</si>
  <si>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</si>
  <si>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</si>
  <si>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</si>
  <si>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</si>
  <si>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</si>
  <si>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</si>
  <si>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</si>
  <si>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</si>
  <si>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</si>
  <si>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</si>
  <si>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</si>
  <si>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</si>
  <si>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</si>
  <si>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</si>
  <si>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</si>
  <si>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</si>
  <si>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</si>
  <si>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</si>
  <si>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</si>
  <si>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</si>
  <si>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</si>
  <si>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</si>
  <si>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</si>
  <si>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</si>
  <si>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</si>
  <si>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</si>
  <si>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</si>
  <si>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</si>
  <si>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</si>
  <si>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</si>
  <si>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</si>
  <si>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</si>
  <si>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</si>
  <si>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</si>
  <si>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</si>
  <si>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</si>
  <si>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</si>
  <si>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</si>
  <si>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</si>
  <si>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</si>
  <si>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</si>
  <si>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</si>
  <si>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</si>
  <si>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</si>
  <si>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</si>
  <si>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</si>
  <si>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</si>
  <si>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</si>
  <si>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</si>
  <si>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</si>
  <si>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</si>
  <si>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</si>
  <si>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</si>
  <si>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</si>
  <si>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</si>
  <si>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</si>
  <si>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</si>
  <si>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</si>
  <si>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</si>
  <si>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</si>
  <si>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</si>
  <si>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</si>
  <si>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</si>
  <si>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</si>
  <si>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</si>
  <si>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</si>
  <si>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</si>
  <si>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</si>
  <si>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</si>
  <si>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</si>
  <si>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</si>
  <si>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</si>
  <si>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</si>
  <si>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</si>
  <si>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</si>
  <si>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</si>
  <si>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</si>
  <si>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</si>
  <si>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</si>
  <si>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</si>
  <si>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</si>
  <si>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</si>
  <si>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</si>
  <si>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</si>
  <si>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</si>
  <si>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</si>
  <si>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</si>
  <si>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</si>
  <si>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</si>
  <si>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</si>
  <si>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</si>
  <si>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</si>
  <si>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</si>
  <si>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</si>
  <si>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</si>
  <si>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</si>
  <si>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</si>
  <si>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</si>
  <si>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</si>
  <si>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</si>
  <si>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</si>
  <si>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</si>
  <si>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</si>
  <si>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</si>
  <si>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</si>
  <si>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</si>
  <si>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</si>
  <si>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</si>
  <si>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</si>
  <si>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</si>
  <si>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</si>
  <si>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</si>
  <si>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</si>
  <si>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</si>
  <si>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</si>
  <si>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</si>
  <si>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</si>
  <si>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</si>
  <si>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</si>
  <si>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</si>
  <si>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</si>
  <si>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</si>
  <si>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</si>
  <si>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</si>
  <si>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</si>
  <si>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</si>
  <si>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</si>
  <si>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</si>
  <si>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</si>
  <si>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</si>
  <si>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</si>
  <si>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</si>
  <si>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</si>
  <si>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</si>
  <si>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</si>
  <si>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</si>
  <si>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</si>
  <si>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</si>
  <si>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</si>
  <si>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</si>
  <si>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</si>
  <si>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</si>
  <si>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</si>
  <si>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</si>
  <si>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</si>
  <si>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</si>
  <si>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</si>
  <si>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</si>
  <si>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</si>
  <si>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</si>
  <si>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</si>
  <si>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</si>
  <si>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</si>
  <si>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</si>
  <si>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</si>
  <si>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</si>
  <si>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</si>
  <si>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</si>
  <si>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</si>
  <si>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</si>
  <si>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</si>
  <si>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</si>
  <si>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</si>
  <si>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</si>
  <si>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</si>
  <si>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</si>
  <si>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</si>
  <si>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</si>
  <si>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</si>
  <si>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</si>
  <si>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</si>
  <si>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</si>
  <si>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</si>
  <si>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</si>
  <si>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</si>
  <si>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</si>
  <si>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</si>
  <si>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</si>
  <si>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</si>
  <si>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</si>
  <si>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</si>
  <si>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</si>
  <si>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</si>
  <si>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</si>
  <si>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</si>
  <si>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</si>
  <si>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</si>
  <si>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</si>
  <si>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</si>
  <si>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</si>
  <si>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</si>
  <si>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</si>
  <si>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</si>
  <si>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</si>
  <si>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</si>
  <si>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</si>
  <si>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</si>
  <si>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</si>
  <si>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</si>
  <si>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</si>
  <si>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</si>
  <si>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</si>
  <si>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</si>
  <si>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</si>
  <si>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</si>
  <si>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</si>
  <si>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</si>
  <si>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</si>
  <si>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</si>
  <si>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</si>
  <si>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</si>
  <si>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</si>
  <si>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</si>
  <si>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</si>
  <si>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</si>
  <si>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</si>
  <si>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</si>
  <si>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</si>
  <si>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</si>
  <si>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</si>
  <si>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</si>
  <si>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</si>
  <si>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</si>
  <si>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</si>
  <si>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</si>
  <si>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</si>
  <si>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</si>
  <si>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</si>
  <si>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</si>
  <si>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</si>
  <si>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</si>
  <si>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</si>
  <si>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</si>
  <si>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</si>
  <si>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</si>
  <si>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</si>
  <si>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</si>
  <si>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</si>
  <si>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</si>
  <si>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</si>
  <si>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</si>
  <si>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</si>
  <si>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</si>
  <si>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</si>
  <si>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</si>
  <si>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</si>
  <si>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</si>
  <si>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</si>
  <si>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</si>
  <si>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</si>
  <si>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</si>
  <si>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</si>
  <si>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</si>
  <si>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</si>
  <si>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</si>
  <si>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</si>
  <si>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</si>
  <si>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</si>
  <si>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</si>
  <si>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</si>
  <si>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</si>
  <si>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</si>
  <si>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</si>
  <si>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</si>
  <si>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</si>
  <si>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</si>
  <si>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</si>
  <si>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</si>
  <si>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</si>
  <si>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</si>
  <si>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</si>
  <si>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</si>
  <si>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</si>
  <si>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</si>
  <si>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</si>
  <si>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</si>
  <si>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</si>
  <si>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</si>
  <si>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</si>
  <si>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</si>
  <si>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</si>
  <si>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</si>
  <si>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</si>
  <si>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</si>
  <si>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</si>
  <si>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</si>
  <si>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</si>
  <si>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</si>
  <si>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</si>
  <si>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</si>
  <si>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</si>
  <si>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</si>
  <si>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</si>
  <si>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</si>
  <si>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</si>
  <si>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</si>
  <si>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</si>
  <si>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</si>
  <si>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</si>
  <si>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</si>
  <si>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</si>
  <si>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</si>
  <si>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</si>
  <si>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</si>
  <si>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</si>
  <si>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</si>
  <si>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</si>
  <si>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</si>
  <si>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</si>
  <si>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</si>
  <si>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</si>
  <si>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</si>
  <si>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</si>
  <si>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</si>
  <si>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</si>
  <si>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</si>
  <si>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</si>
  <si>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</si>
  <si>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</si>
  <si>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</si>
  <si>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</si>
  <si>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</si>
  <si>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</si>
  <si>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</si>
  <si>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</si>
  <si>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</si>
  <si>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</si>
  <si>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</si>
  <si>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</si>
  <si>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</si>
  <si>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</si>
  <si>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</si>
  <si>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</si>
  <si>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</si>
  <si>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</si>
  <si>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</si>
  <si>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</si>
  <si>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</si>
  <si>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</si>
  <si>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</si>
  <si>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</si>
  <si>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</si>
  <si>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</si>
  <si>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</si>
  <si>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</si>
  <si>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</si>
  <si>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</si>
  <si>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</si>
  <si>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</si>
  <si>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</si>
  <si>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</si>
  <si>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</si>
  <si>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</si>
  <si>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</si>
  <si>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</si>
  <si>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</si>
  <si>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</si>
  <si>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</si>
  <si>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</si>
  <si>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</si>
  <si>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</si>
  <si>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</si>
  <si>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</si>
  <si>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</si>
  <si>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</si>
  <si>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</si>
  <si>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</si>
  <si>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</si>
  <si>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</si>
  <si>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</si>
  <si>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</si>
  <si>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</si>
  <si>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</si>
  <si>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</si>
  <si>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</si>
  <si>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</si>
  <si>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</si>
  <si>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</si>
  <si>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</si>
  <si>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</si>
  <si>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</si>
  <si>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</si>
  <si>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</si>
  <si>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</si>
  <si>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</si>
  <si>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</si>
  <si>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</si>
  <si>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</si>
  <si>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</si>
  <si>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</si>
  <si>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</si>
  <si>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</si>
  <si>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</si>
  <si>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</si>
  <si>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</si>
  <si>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</si>
  <si>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</si>
  <si>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</si>
  <si>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</si>
  <si>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</si>
  <si>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</si>
  <si>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</si>
  <si>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</si>
  <si>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</si>
  <si>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</si>
  <si>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</si>
  <si>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</si>
  <si>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</si>
  <si>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</si>
  <si>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</si>
  <si>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</si>
  <si>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</si>
  <si>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</si>
  <si>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</si>
  <si>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</si>
  <si>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</si>
  <si>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</si>
  <si>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</si>
  <si>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</si>
  <si>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</si>
  <si>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</si>
  <si>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</si>
  <si>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</si>
  <si>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</si>
  <si>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</si>
  <si>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</si>
  <si>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</si>
  <si>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</si>
  <si>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</si>
  <si>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</si>
  <si>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</si>
  <si>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</si>
  <si>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</si>
  <si>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</si>
  <si>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</si>
  <si>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</si>
  <si>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</si>
  <si>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</si>
  <si>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</si>
  <si>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</si>
  <si>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</si>
  <si>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</si>
  <si>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</si>
  <si>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</si>
  <si>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</si>
  <si>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</si>
  <si>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</si>
  <si>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</si>
  <si>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</si>
  <si>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</si>
  <si>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</si>
  <si>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</si>
  <si>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</si>
  <si>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</si>
  <si>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</si>
  <si>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</si>
  <si>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</si>
  <si>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</si>
  <si>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</si>
  <si>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</si>
  <si>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</si>
  <si>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</si>
  <si>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</si>
  <si>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</si>
  <si>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</si>
  <si>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</si>
  <si>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</si>
  <si>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</si>
  <si>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</si>
  <si>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</si>
  <si>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</si>
  <si>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</si>
  <si>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</si>
  <si>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</si>
  <si>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</si>
  <si>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</si>
  <si>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</si>
  <si>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</si>
  <si>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</si>
  <si>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</si>
  <si>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</si>
  <si>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</si>
  <si>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</si>
  <si>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</si>
  <si>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</si>
  <si>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</si>
  <si>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</si>
  <si>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</si>
  <si>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</si>
  <si>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</si>
  <si>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</si>
  <si>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</si>
  <si>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</si>
  <si>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</si>
  <si>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</si>
  <si>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</si>
  <si>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</si>
  <si>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</si>
  <si>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</si>
  <si>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</si>
  <si>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</si>
  <si>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</si>
  <si>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</si>
  <si>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</si>
  <si>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</si>
  <si>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</si>
  <si>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</si>
  <si>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</si>
  <si>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</si>
  <si>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</si>
  <si>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</si>
  <si>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</si>
  <si>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</si>
  <si>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</si>
  <si>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</si>
  <si>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</si>
  <si>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</si>
  <si>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</si>
  <si>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</si>
  <si>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</si>
  <si>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</si>
  <si>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</si>
  <si>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</si>
  <si>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</si>
  <si>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</si>
  <si>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</si>
  <si>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</si>
  <si>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</si>
  <si>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</si>
  <si>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</si>
  <si>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</si>
  <si>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</si>
  <si>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</si>
  <si>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</si>
  <si>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</si>
  <si>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</si>
  <si>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</si>
  <si>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</si>
  <si>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</si>
  <si>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</si>
  <si>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</si>
  <si>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</si>
  <si>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</si>
  <si>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</si>
  <si>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</si>
  <si>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</si>
  <si>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</si>
  <si>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</si>
  <si>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</si>
  <si>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</si>
  <si>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</si>
  <si>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</si>
  <si>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</si>
  <si>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</si>
  <si>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</si>
  <si>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</si>
  <si>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</si>
  <si>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</si>
  <si>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</si>
  <si>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</si>
  <si>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</si>
  <si>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</si>
  <si>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</si>
  <si>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</si>
  <si>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</si>
  <si>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</si>
  <si>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</si>
  <si>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</si>
  <si>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</si>
  <si>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</si>
  <si>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</si>
  <si>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</si>
  <si>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</si>
  <si>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</si>
  <si>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</si>
  <si>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</si>
  <si>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</si>
  <si>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</si>
  <si>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</si>
  <si>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</si>
  <si>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</si>
  <si>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</si>
  <si>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</si>
  <si>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</si>
  <si>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</si>
  <si>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</si>
  <si>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</si>
  <si>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</si>
  <si>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</si>
  <si>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</si>
  <si>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</si>
  <si>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</si>
  <si>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</si>
  <si>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</si>
  <si>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</si>
  <si>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</si>
  <si>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</si>
  <si>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</si>
  <si>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</si>
  <si>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</si>
  <si>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</si>
  <si>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</si>
  <si>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</si>
  <si>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</si>
  <si>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</si>
  <si>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</si>
  <si>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</si>
  <si>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</si>
  <si>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</si>
  <si>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</si>
  <si>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</si>
  <si>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</si>
  <si>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</si>
  <si>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</si>
  <si>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</si>
  <si>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</si>
  <si>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</si>
  <si>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</si>
  <si>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</si>
  <si>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</si>
  <si>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</si>
  <si>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</si>
  <si>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</si>
  <si>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</si>
  <si>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</si>
  <si>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</si>
  <si>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</si>
  <si>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</si>
  <si>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</si>
  <si>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</si>
  <si>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</si>
  <si>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</si>
  <si>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</si>
  <si>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</si>
  <si>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</si>
  <si>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</si>
  <si>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</si>
  <si>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</si>
  <si>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</si>
  <si>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</si>
  <si>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</si>
  <si>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</si>
  <si>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</si>
  <si>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</si>
  <si>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</si>
  <si>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</si>
  <si>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</si>
  <si>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</si>
  <si>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</si>
  <si>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</si>
  <si>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</si>
  <si>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</si>
  <si>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</si>
  <si>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</si>
  <si>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</si>
  <si>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</si>
  <si>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</si>
  <si>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</si>
  <si>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</si>
  <si>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</si>
  <si>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</si>
  <si>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</si>
  <si>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</si>
  <si>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</si>
  <si>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</si>
  <si>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</si>
  <si>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</si>
  <si>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</si>
  <si>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</si>
  <si>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</si>
  <si>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</si>
  <si>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</si>
  <si>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</si>
  <si>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</si>
  <si>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</si>
  <si>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</si>
  <si>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</si>
  <si>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</si>
  <si>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</si>
  <si>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</si>
  <si>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</si>
  <si>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</si>
  <si>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</si>
  <si>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</si>
  <si>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</si>
  <si>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</si>
  <si>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</si>
  <si>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</si>
  <si>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</si>
  <si>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</si>
  <si>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</si>
  <si>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</si>
  <si>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</si>
  <si>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</si>
  <si>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</si>
  <si>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</si>
  <si>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</si>
  <si>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</si>
  <si>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</si>
  <si>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</si>
  <si>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</si>
  <si>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</si>
  <si>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</si>
  <si>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</si>
  <si>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</si>
  <si>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</si>
  <si>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</si>
  <si>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</si>
  <si>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</si>
  <si>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</si>
  <si>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</si>
  <si>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</si>
  <si>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</si>
  <si>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</si>
  <si>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</si>
  <si>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</si>
  <si>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</si>
  <si>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</si>
  <si>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</si>
  <si>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</si>
  <si>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</si>
  <si>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</si>
  <si>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</si>
  <si>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</si>
  <si>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</si>
  <si>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</si>
  <si>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</si>
  <si>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</si>
  <si>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</si>
  <si>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</si>
  <si>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</si>
  <si>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</si>
  <si>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</si>
  <si>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</si>
  <si>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</si>
  <si>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</si>
  <si>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</si>
  <si>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</si>
  <si>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</si>
  <si>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</si>
  <si>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</si>
  <si>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</si>
  <si>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</si>
  <si>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</si>
  <si>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</si>
  <si>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</si>
  <si>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</si>
  <si>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</si>
  <si>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</si>
  <si>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</si>
  <si>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</si>
  <si>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</si>
  <si>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</si>
  <si>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</si>
  <si>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</si>
  <si>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</si>
  <si>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</si>
  <si>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</si>
  <si>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</si>
  <si>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</si>
  <si>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</si>
  <si>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</si>
  <si>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</si>
  <si>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</si>
  <si>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</si>
  <si>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</si>
  <si>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</si>
  <si>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</si>
  <si>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</si>
  <si>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</si>
  <si>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</si>
  <si>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</si>
  <si>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</si>
  <si>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</si>
  <si>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</si>
  <si>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</si>
  <si>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</si>
  <si>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</si>
  <si>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</si>
  <si>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</si>
  <si>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</si>
  <si>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</si>
  <si>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</si>
  <si>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</si>
  <si>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</si>
  <si>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</si>
  <si>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</si>
  <si>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</si>
  <si>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</si>
  <si>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</si>
  <si>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</si>
  <si>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</si>
  <si>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</si>
  <si>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</si>
  <si>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</si>
  <si>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</si>
  <si>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</si>
  <si>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</si>
  <si>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</si>
  <si>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</si>
  <si>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</si>
  <si>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</si>
  <si>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</si>
  <si>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</si>
  <si>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</si>
  <si>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</si>
  <si>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</si>
  <si>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</si>
  <si>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</si>
  <si>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</si>
  <si>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</si>
  <si>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</si>
  <si>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</si>
  <si>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</si>
  <si>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</si>
  <si>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</si>
  <si>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</si>
  <si>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</si>
  <si>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</si>
  <si>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</si>
  <si>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</si>
  <si>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</si>
  <si>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</si>
  <si>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</si>
  <si>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</si>
  <si>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</si>
  <si>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</si>
  <si>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</si>
  <si>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</si>
  <si>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</si>
  <si>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</si>
  <si>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</si>
  <si>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</si>
  <si>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</si>
  <si>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</si>
  <si>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</si>
  <si>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</si>
  <si>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</si>
  <si>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</si>
  <si>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</si>
  <si>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</si>
  <si>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</si>
  <si>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</si>
  <si>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</si>
  <si>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</si>
  <si>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</si>
  <si>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</si>
  <si>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</si>
  <si>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</si>
  <si>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</si>
  <si>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</si>
  <si>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</si>
  <si>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</si>
  <si>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</si>
  <si>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</si>
  <si>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</si>
  <si>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</si>
  <si>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</si>
  <si>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</si>
  <si>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</si>
  <si>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</si>
  <si>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</si>
  <si>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</si>
  <si>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</si>
  <si>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</si>
  <si>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</si>
  <si>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</si>
  <si>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</si>
  <si>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</si>
  <si>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</si>
  <si>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</si>
  <si>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</si>
  <si>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</si>
  <si>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</si>
  <si>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</si>
  <si>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</si>
  <si>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</si>
  <si>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</si>
  <si>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</si>
  <si>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</si>
  <si>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</si>
  <si>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</si>
  <si>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</si>
  <si>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</si>
  <si>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</si>
  <si>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</si>
  <si>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</si>
  <si>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</si>
  <si>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</si>
  <si>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</si>
  <si>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</si>
  <si>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</si>
  <si>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</si>
  <si>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</si>
  <si>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</si>
  <si>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</si>
  <si>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</si>
  <si>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</si>
  <si>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</si>
  <si>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</si>
  <si>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</si>
  <si>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</si>
  <si>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</si>
  <si>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</si>
  <si>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</si>
  <si>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</si>
  <si>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</si>
  <si>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</si>
  <si>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</si>
  <si>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</si>
  <si>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</si>
  <si>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</si>
  <si>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</si>
  <si>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</si>
  <si>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</si>
  <si>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</si>
  <si>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</si>
  <si>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</si>
  <si>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</si>
  <si>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</si>
  <si>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</si>
  <si>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</si>
  <si>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</si>
  <si>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</si>
  <si>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</si>
  <si>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</si>
  <si>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</si>
  <si>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</si>
  <si>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</si>
  <si>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</si>
  <si>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</si>
  <si>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</si>
  <si>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</si>
  <si>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</si>
  <si>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</si>
  <si>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</si>
  <si>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</si>
  <si>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</si>
  <si>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</si>
  <si>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</si>
  <si>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</si>
  <si>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</si>
  <si>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</si>
  <si>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</si>
  <si>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</si>
  <si>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</si>
  <si>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</si>
  <si>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</si>
  <si>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</si>
  <si>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</si>
  <si>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</si>
  <si>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</si>
  <si>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</si>
  <si>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</si>
  <si>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</si>
  <si>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</si>
  <si>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</si>
  <si>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</si>
  <si>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</si>
  <si>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</si>
  <si>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</si>
  <si>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</si>
  <si>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</si>
  <si>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</si>
  <si>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</si>
  <si>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</si>
  <si>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</si>
  <si>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</si>
  <si>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</si>
  <si>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</si>
  <si>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</si>
  <si>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</si>
  <si>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</si>
  <si>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</si>
  <si>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</si>
  <si>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</si>
  <si>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</si>
  <si>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</si>
  <si>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</si>
  <si>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</si>
  <si>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</si>
  <si>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</si>
  <si>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</si>
  <si>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</si>
  <si>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</si>
  <si>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</si>
  <si>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</si>
  <si>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</si>
  <si>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</si>
  <si>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</si>
  <si>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</si>
  <si>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</si>
  <si>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</si>
  <si>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</si>
  <si>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</si>
  <si>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</si>
  <si>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</si>
  <si>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</si>
  <si>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</si>
  <si>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</si>
  <si>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</si>
  <si>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</si>
  <si>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</si>
  <si>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</si>
  <si>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</si>
  <si>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</si>
  <si>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</si>
  <si>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</si>
  <si>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</si>
  <si>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</si>
  <si>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</si>
  <si>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</si>
  <si>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</si>
  <si>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</si>
  <si>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</si>
  <si>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</si>
  <si>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</si>
  <si>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</si>
  <si>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</si>
  <si>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</si>
  <si>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</si>
  <si>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</si>
  <si>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</si>
  <si>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</si>
  <si>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</si>
  <si>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</si>
  <si>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</si>
  <si>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</si>
  <si>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</si>
  <si>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</si>
  <si>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</si>
  <si>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</si>
  <si>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</si>
  <si>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</si>
  <si>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</si>
  <si>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</si>
  <si>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</si>
  <si>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</si>
  <si>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</si>
  <si>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</si>
  <si>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</si>
  <si>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</si>
  <si>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</si>
  <si>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</si>
  <si>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</si>
  <si>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</si>
  <si>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</si>
  <si>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</si>
  <si>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</si>
  <si>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</si>
  <si>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</si>
  <si>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</si>
  <si>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</si>
  <si>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</si>
  <si>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</si>
  <si>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</si>
  <si>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</si>
  <si>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</si>
  <si>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</si>
  <si>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</si>
  <si>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</si>
  <si>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</si>
  <si>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</si>
  <si>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</si>
  <si>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</si>
  <si>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</si>
  <si>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</si>
  <si>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</si>
  <si>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</si>
  <si>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</si>
  <si>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</si>
  <si>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</si>
  <si>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</si>
  <si>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</si>
  <si>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</si>
  <si>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</si>
  <si>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</si>
  <si>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</si>
  <si>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</si>
  <si>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</si>
  <si>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</si>
  <si>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</si>
  <si>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</si>
  <si>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</si>
  <si>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</si>
  <si>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</si>
  <si>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</si>
  <si>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</si>
  <si>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</si>
  <si>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</si>
  <si>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</si>
  <si>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</si>
  <si>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</si>
  <si>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</si>
  <si>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</si>
  <si>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</si>
  <si>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</si>
  <si>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</si>
  <si>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</si>
  <si>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</si>
  <si>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</si>
  <si>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</si>
  <si>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</si>
  <si>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</si>
  <si>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</si>
  <si>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</si>
  <si>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</si>
  <si>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</si>
  <si>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</si>
  <si>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</si>
  <si>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</si>
  <si>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</si>
  <si>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</si>
  <si>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</si>
  <si>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</si>
  <si>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</si>
  <si>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</si>
  <si>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</si>
  <si>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</si>
  <si>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</si>
  <si>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</si>
  <si>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</si>
  <si>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</si>
  <si>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</si>
  <si>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</si>
  <si>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</si>
  <si>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</si>
  <si>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</si>
  <si>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</si>
  <si>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</si>
  <si>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</si>
  <si>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</si>
  <si>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</si>
  <si>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</si>
  <si>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</si>
  <si>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</si>
  <si>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</si>
  <si>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</si>
  <si>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</si>
  <si>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</si>
  <si>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</si>
  <si>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</si>
  <si>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</si>
  <si>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</si>
  <si>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</si>
  <si>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</si>
  <si>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</si>
  <si>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</si>
  <si>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</si>
  <si>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</si>
  <si>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</si>
  <si>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</si>
  <si>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</si>
  <si>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</si>
  <si>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</si>
  <si>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</si>
  <si>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</si>
  <si>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</si>
  <si>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</si>
  <si>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</si>
  <si>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</si>
  <si>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</si>
  <si>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</si>
  <si>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</si>
  <si>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</si>
  <si>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</si>
  <si>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</si>
  <si>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</si>
  <si>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</si>
  <si>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</si>
  <si>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</si>
  <si>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</si>
  <si>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</si>
  <si>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</si>
  <si>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</si>
  <si>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</si>
  <si>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</si>
  <si>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</si>
  <si>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</si>
  <si>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</si>
  <si>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</si>
  <si>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</si>
  <si>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</si>
  <si>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</si>
  <si>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</si>
  <si>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</si>
  <si>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</si>
  <si>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</si>
  <si>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</si>
  <si>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</si>
  <si>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</si>
  <si>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</si>
  <si>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</si>
  <si>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</si>
  <si>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</si>
  <si>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</si>
  <si>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</si>
  <si>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</si>
  <si>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</si>
  <si>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</si>
  <si>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</si>
  <si>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</si>
  <si>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</si>
  <si>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</si>
  <si>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</si>
  <si>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</si>
  <si>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</si>
  <si>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</si>
  <si>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</si>
  <si>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</si>
  <si>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</si>
  <si>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</si>
  <si>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</si>
  <si>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</si>
  <si>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</si>
  <si>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</si>
  <si>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</si>
  <si>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</si>
  <si>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</si>
  <si>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</si>
  <si>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</si>
  <si>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</si>
  <si>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</si>
  <si>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</si>
  <si>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</si>
  <si>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</si>
  <si>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</si>
  <si>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</si>
  <si>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</si>
  <si>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</si>
  <si>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</si>
  <si>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</si>
  <si>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</si>
  <si>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</si>
  <si>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</si>
  <si>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</si>
  <si>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</si>
  <si>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</si>
  <si>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</si>
  <si>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</si>
  <si>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</si>
  <si>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</si>
  <si>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</si>
  <si>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</si>
  <si>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</si>
  <si>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</si>
  <si>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</si>
  <si>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</si>
  <si>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</si>
  <si>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</si>
  <si>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</si>
  <si>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</si>
  <si>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</si>
  <si>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</si>
  <si>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</si>
  <si>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</si>
  <si>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</si>
  <si>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</si>
  <si>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</si>
  <si>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</si>
  <si>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</si>
  <si>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</si>
  <si>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</si>
  <si>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</si>
  <si>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</si>
  <si>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</si>
  <si>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</si>
  <si>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</si>
  <si>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</si>
  <si>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</si>
  <si>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</si>
  <si>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</si>
  <si>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</si>
  <si>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</si>
  <si>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</si>
  <si>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</si>
  <si>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</si>
  <si>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</si>
  <si>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</si>
  <si>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</si>
  <si>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</si>
  <si>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</si>
  <si>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</si>
  <si>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</si>
  <si>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</si>
  <si>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</si>
  <si>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</si>
  <si>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</si>
  <si>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</si>
  <si>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</si>
  <si>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</si>
  <si>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</si>
  <si>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</si>
  <si>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</si>
  <si>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</si>
  <si>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</si>
  <si>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</si>
  <si>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</si>
  <si>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</si>
  <si>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</si>
  <si>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</si>
  <si>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</si>
  <si>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</si>
  <si>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</si>
  <si>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</si>
  <si>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</si>
  <si>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</si>
  <si>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</si>
  <si>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</si>
  <si>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</si>
  <si>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</si>
  <si>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</si>
  <si>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</si>
  <si>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</si>
  <si>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</si>
  <si>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</si>
  <si>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</si>
  <si>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</si>
  <si>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</si>
  <si>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</si>
  <si>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</si>
  <si>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</si>
  <si>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</si>
  <si>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</si>
  <si>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</si>
  <si>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</si>
  <si>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</si>
  <si>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</si>
  <si>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</si>
  <si>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</si>
  <si>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</si>
  <si>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</si>
  <si>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</si>
  <si>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</si>
  <si>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</si>
  <si>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</si>
  <si>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</si>
  <si>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</si>
  <si>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</si>
  <si>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</si>
  <si>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</si>
  <si>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</si>
  <si>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</si>
  <si>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</si>
  <si>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</si>
  <si>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</si>
  <si>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</si>
  <si>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</si>
  <si>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</si>
  <si>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</si>
  <si>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</si>
  <si>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</si>
  <si>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</si>
  <si>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</si>
  <si>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</si>
  <si>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</si>
  <si>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</si>
  <si>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</si>
  <si>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</si>
  <si>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</si>
  <si>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</si>
  <si>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</si>
  <si>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</si>
  <si>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</si>
  <si>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</si>
  <si>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</si>
  <si>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</si>
  <si>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</si>
  <si>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</si>
  <si>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</si>
  <si>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</si>
  <si>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</si>
  <si>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</si>
  <si>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</si>
  <si>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</si>
  <si>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</si>
  <si>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</si>
  <si>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</si>
  <si>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</si>
  <si>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</si>
  <si>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</si>
  <si>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</si>
  <si>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</si>
  <si>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</si>
  <si>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</si>
  <si>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</si>
  <si>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</si>
  <si>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</si>
  <si>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</si>
  <si>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</si>
  <si>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</si>
  <si>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</si>
  <si>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</si>
  <si>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</si>
  <si>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</si>
  <si>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</si>
  <si>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</si>
  <si>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</si>
  <si>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</si>
  <si>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</si>
  <si>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</si>
  <si>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</si>
  <si>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</si>
  <si>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</si>
  <si>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</si>
  <si>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</si>
  <si>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</si>
  <si>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</si>
  <si>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</si>
  <si>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</si>
  <si>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</si>
  <si>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</si>
  <si>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</si>
  <si>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</si>
  <si>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</si>
  <si>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</si>
  <si>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</si>
  <si>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</si>
  <si>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</si>
  <si>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</si>
  <si>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</si>
  <si>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</si>
  <si>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</si>
  <si>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</si>
  <si>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</si>
  <si>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</si>
  <si>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</si>
  <si>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</si>
  <si>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</si>
  <si>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</si>
  <si>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</si>
  <si>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</si>
  <si>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</si>
  <si>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</si>
  <si>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</si>
  <si>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</si>
  <si>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</si>
  <si>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</si>
  <si>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</si>
  <si>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</si>
  <si>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</si>
  <si>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</si>
  <si>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</si>
  <si>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</si>
  <si>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</si>
  <si>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</si>
  <si>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</si>
  <si>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</si>
  <si>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</si>
  <si>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</si>
  <si>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</si>
  <si>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</si>
  <si>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</si>
  <si>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</si>
  <si>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</si>
  <si>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</si>
  <si>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</si>
  <si>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</si>
  <si>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</si>
  <si>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</si>
  <si>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</si>
  <si>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</si>
  <si>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</si>
  <si>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</si>
  <si>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</si>
  <si>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</si>
  <si>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</si>
  <si>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</si>
  <si>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</si>
  <si>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</si>
  <si>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</si>
  <si>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</si>
  <si>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</si>
  <si>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</si>
  <si>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</si>
  <si>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</si>
  <si>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</si>
  <si>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</si>
  <si>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</si>
  <si>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</si>
  <si>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</si>
  <si>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</si>
  <si>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</si>
  <si>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</si>
  <si>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</si>
  <si>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</si>
  <si>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</si>
  <si>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</si>
  <si>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</si>
  <si>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</si>
  <si>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</si>
  <si>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</si>
  <si>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</si>
  <si>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</si>
  <si>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</si>
  <si>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</si>
  <si>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</si>
  <si>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</si>
  <si>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</si>
  <si>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</si>
  <si>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</si>
  <si>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</si>
  <si>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</si>
  <si>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</si>
  <si>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</si>
  <si>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</si>
  <si>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</si>
  <si>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</si>
  <si>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</si>
  <si>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</si>
  <si>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</si>
  <si>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</si>
  <si>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</si>
  <si>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</si>
  <si>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</si>
  <si>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</si>
  <si>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</si>
  <si>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</si>
  <si>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</si>
  <si>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</si>
  <si>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</si>
  <si>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</si>
  <si>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</si>
  <si>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</si>
  <si>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</si>
  <si>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</si>
  <si>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</si>
  <si>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</si>
  <si>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</si>
  <si>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</si>
  <si>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</si>
  <si>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</si>
  <si>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</si>
  <si>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</si>
  <si>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</si>
  <si>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</si>
  <si>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</si>
  <si>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</si>
  <si>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</si>
  <si>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</si>
  <si>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</si>
  <si>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</si>
  <si>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</si>
  <si>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</si>
  <si>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</si>
  <si>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</si>
  <si>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</si>
  <si>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</si>
  <si>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</si>
  <si>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</si>
  <si>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</si>
  <si>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</si>
  <si>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</si>
  <si>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</si>
  <si>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</si>
  <si>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</si>
  <si>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</si>
  <si>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</si>
  <si>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</si>
  <si>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</si>
  <si>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</si>
  <si>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</si>
  <si>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</si>
  <si>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</si>
  <si>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</si>
  <si>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</si>
  <si>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</si>
  <si>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</si>
  <si>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</si>
  <si>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</si>
  <si>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</si>
  <si>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</si>
  <si>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</si>
  <si>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</si>
  <si>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</si>
  <si>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</si>
  <si>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</si>
  <si>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</si>
  <si>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</si>
  <si>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</si>
  <si>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</si>
  <si>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</si>
  <si>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</si>
  <si>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</si>
  <si>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</si>
  <si>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</si>
  <si>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</si>
  <si>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</si>
  <si>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</si>
  <si>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</si>
  <si>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</si>
  <si>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</si>
  <si>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</si>
  <si>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</si>
  <si>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</si>
  <si>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</si>
  <si>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</si>
  <si>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</si>
  <si>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</si>
  <si>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</si>
  <si>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</si>
  <si>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</si>
  <si>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</si>
  <si>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</si>
  <si>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</si>
  <si>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</si>
  <si>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</si>
  <si>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</si>
  <si>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</si>
  <si>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</si>
  <si>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</si>
  <si>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</si>
  <si>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</si>
  <si>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</si>
  <si>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</si>
  <si>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</si>
  <si>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</si>
  <si>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</si>
  <si>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</si>
  <si>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</si>
  <si>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</si>
  <si>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</si>
  <si>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</si>
  <si>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</si>
  <si>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</si>
  <si>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</si>
  <si>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</si>
  <si>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</si>
  <si>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</si>
  <si>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</si>
  <si>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</si>
  <si>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</si>
  <si>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</si>
  <si>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</si>
  <si>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</si>
  <si>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</si>
  <si>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</si>
  <si>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</si>
  <si>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</si>
  <si>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</si>
  <si>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</si>
  <si>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</si>
  <si>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</si>
  <si>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</si>
  <si>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</si>
  <si>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</si>
  <si>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</si>
  <si>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</si>
  <si>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</si>
  <si>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</si>
  <si>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</si>
  <si>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</si>
  <si>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</si>
  <si>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</si>
  <si>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</si>
  <si>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</si>
  <si>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</si>
  <si>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</si>
  <si>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</si>
  <si>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</si>
  <si>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</si>
  <si>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</si>
  <si>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</si>
  <si>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</si>
  <si>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</si>
  <si>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</si>
  <si>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</si>
  <si>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</si>
  <si>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</si>
  <si>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</si>
  <si>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</si>
  <si>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</si>
  <si>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</si>
  <si>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</si>
  <si>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</si>
  <si>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</si>
  <si>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</si>
  <si>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</si>
  <si>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</si>
  <si>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</si>
  <si>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</si>
  <si>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</si>
  <si>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</si>
  <si>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</si>
  <si>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</si>
  <si>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</si>
  <si>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</si>
  <si>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</si>
  <si>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</si>
  <si>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</si>
  <si>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</si>
  <si>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</si>
  <si>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</si>
  <si>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</si>
  <si>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</si>
  <si>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</si>
  <si>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</si>
  <si>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</si>
  <si>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</si>
  <si>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</si>
  <si>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</si>
  <si>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</si>
  <si>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</si>
  <si>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</si>
  <si>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</si>
  <si>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</si>
  <si>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</si>
  <si>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</si>
  <si>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</si>
  <si>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</si>
  <si>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</si>
  <si>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</si>
  <si>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</si>
  <si>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</si>
  <si>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</si>
  <si>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</si>
  <si>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</si>
  <si>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</si>
  <si>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</si>
  <si>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</si>
  <si>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</si>
  <si>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</si>
  <si>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</si>
  <si>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</si>
  <si>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</si>
  <si>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</si>
  <si>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</si>
  <si>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</si>
  <si>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</si>
  <si>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</si>
  <si>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</si>
  <si>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</si>
  <si>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</si>
  <si>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</si>
  <si>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</si>
  <si>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</si>
  <si>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</si>
  <si>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</si>
  <si>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</si>
  <si>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</si>
  <si>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</si>
  <si>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</si>
  <si>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</si>
  <si>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</si>
  <si>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</si>
  <si>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</si>
  <si>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</si>
  <si>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</si>
  <si>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</si>
  <si>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</si>
  <si>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</si>
  <si>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</si>
  <si>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</si>
  <si>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</si>
  <si>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</si>
  <si>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</si>
  <si>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</si>
  <si>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</si>
  <si>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</si>
  <si>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</si>
  <si>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</si>
  <si>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</si>
  <si>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</si>
  <si>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</si>
  <si>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</si>
  <si>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</si>
  <si>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</si>
  <si>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</si>
  <si>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</si>
  <si>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</si>
  <si>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</si>
  <si>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</si>
  <si>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</si>
  <si>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</si>
  <si>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</si>
  <si>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</si>
  <si>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</si>
  <si>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</si>
  <si>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</si>
  <si>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</si>
  <si>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</si>
  <si>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</si>
  <si>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</si>
  <si>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</si>
  <si>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</si>
  <si>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</si>
  <si>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</si>
  <si>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</si>
  <si>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</si>
  <si>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</si>
  <si>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</si>
  <si>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</si>
  <si>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</si>
  <si>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</si>
  <si>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</si>
  <si>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</si>
  <si>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</si>
  <si>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</si>
  <si>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</si>
  <si>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</si>
  <si>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</si>
  <si>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</si>
  <si>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</si>
  <si>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</si>
  <si>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</si>
  <si>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</si>
  <si>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</si>
  <si>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</si>
  <si>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</si>
  <si>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</si>
  <si>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</si>
  <si>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</si>
  <si>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</si>
  <si>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</si>
  <si>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</si>
  <si>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</si>
  <si>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</si>
  <si>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</si>
  <si>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</si>
  <si>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</si>
  <si>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</si>
  <si>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</si>
  <si>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</si>
  <si>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</si>
  <si>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</si>
  <si>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</si>
  <si>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</si>
  <si>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</si>
  <si>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</si>
  <si>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</si>
  <si>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</si>
  <si>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</si>
  <si>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</si>
  <si>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</si>
  <si>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</si>
  <si>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</si>
  <si>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</si>
  <si>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</si>
  <si>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</si>
  <si>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</si>
  <si>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</si>
  <si>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</si>
  <si>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</si>
  <si>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</si>
  <si>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</si>
  <si>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</si>
  <si>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</si>
  <si>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</si>
  <si>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</si>
  <si>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</si>
  <si>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</si>
  <si>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</si>
  <si>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</si>
  <si>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</si>
  <si>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</si>
  <si>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</si>
  <si>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</si>
  <si>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</si>
  <si>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</si>
  <si>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</si>
  <si>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</si>
  <si>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</si>
  <si>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</si>
  <si>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</si>
  <si>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</si>
  <si>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</si>
  <si>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</si>
  <si>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</si>
  <si>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</si>
  <si>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</si>
  <si>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</si>
  <si>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</si>
  <si>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</si>
  <si>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</si>
  <si>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</si>
  <si>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</si>
  <si>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</si>
  <si>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</si>
  <si>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</si>
  <si>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</si>
  <si>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</si>
  <si>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</si>
  <si>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</si>
  <si>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</si>
  <si>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</si>
  <si>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</si>
  <si>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</si>
  <si>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</si>
  <si>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</si>
  <si>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</si>
  <si>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</si>
  <si>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</si>
  <si>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</si>
  <si>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</si>
  <si>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</si>
  <si>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</si>
  <si>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</si>
  <si>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</si>
  <si>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</si>
  <si>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</si>
  <si>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</si>
  <si>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</si>
  <si>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</si>
  <si>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</si>
  <si>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</si>
  <si>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</si>
  <si>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</si>
  <si>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</si>
  <si>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</si>
  <si>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</si>
  <si>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</si>
  <si>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</si>
  <si>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</si>
  <si>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</si>
  <si>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</si>
  <si>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</si>
  <si>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</si>
  <si>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</si>
  <si>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</si>
  <si>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</si>
  <si>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</si>
  <si>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</si>
  <si>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</si>
  <si>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</si>
  <si>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</si>
  <si>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</si>
  <si>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</si>
  <si>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</si>
  <si>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</si>
  <si>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</si>
  <si>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</si>
  <si>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</si>
  <si>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</si>
  <si>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</si>
  <si>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</si>
  <si>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</si>
  <si>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</si>
  <si>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</si>
  <si>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</si>
  <si>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</si>
  <si>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</si>
  <si>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</si>
  <si>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</si>
  <si>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</si>
  <si>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</si>
  <si>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</si>
  <si>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</si>
  <si>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</si>
  <si>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</si>
  <si>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</si>
  <si>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</si>
  <si>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</si>
  <si>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</si>
  <si>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</si>
  <si>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</si>
  <si>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</si>
  <si>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</si>
  <si>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</si>
  <si>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</si>
  <si>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</si>
  <si>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</si>
  <si>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</si>
  <si>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</si>
  <si>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</si>
  <si>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</si>
  <si>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</si>
  <si>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</si>
  <si>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</si>
  <si>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</si>
  <si>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</si>
  <si>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</si>
  <si>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</si>
  <si>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</si>
  <si>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</si>
  <si>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</si>
  <si>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</si>
  <si>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</si>
  <si>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</si>
  <si>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</si>
  <si>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</si>
  <si>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</si>
  <si>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</si>
  <si>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</si>
  <si>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</si>
  <si>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</si>
  <si>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</si>
  <si>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</si>
  <si>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</si>
  <si>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</si>
  <si>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</si>
  <si>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</si>
  <si>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</si>
  <si>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</si>
  <si>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</si>
  <si>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</si>
  <si>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</si>
  <si>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</si>
  <si>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</si>
  <si>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</si>
  <si>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</si>
  <si>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</si>
  <si>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</si>
  <si>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</si>
  <si>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</si>
  <si>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</si>
  <si>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</si>
  <si>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</si>
  <si>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</si>
  <si>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</si>
  <si>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</si>
  <si>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</si>
  <si>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</si>
  <si>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</si>
  <si>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</si>
  <si>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</si>
  <si>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</si>
  <si>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</si>
  <si>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</si>
  <si>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</si>
  <si>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</si>
  <si>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</si>
  <si>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</si>
  <si>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</si>
  <si>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</si>
  <si>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</si>
  <si>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</si>
  <si>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</si>
  <si>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</si>
  <si>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</si>
  <si>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</si>
  <si>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</si>
  <si>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</si>
  <si>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</si>
  <si>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</si>
  <si>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</si>
  <si>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</si>
  <si>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</si>
  <si>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</si>
  <si>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</si>
  <si>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</si>
  <si>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</si>
  <si>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</si>
  <si>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</si>
  <si>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</si>
  <si>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</si>
  <si>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</si>
  <si>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</si>
  <si>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</si>
  <si>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</si>
  <si>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</si>
  <si>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</si>
  <si>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</si>
  <si>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</si>
  <si>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</si>
  <si>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</si>
  <si>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</si>
  <si>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</si>
  <si>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</si>
  <si>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</si>
  <si>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</si>
  <si>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</si>
  <si>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</si>
  <si>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</si>
  <si>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</si>
  <si>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</si>
  <si>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</si>
  <si>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</si>
  <si>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</si>
  <si>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</si>
  <si>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</si>
  <si>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</si>
  <si>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</si>
  <si>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</si>
  <si>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</si>
  <si>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</si>
  <si>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</si>
  <si>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</si>
  <si>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</si>
  <si>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</si>
  <si>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</si>
  <si>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</si>
  <si>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</si>
  <si>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</si>
  <si>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</si>
  <si>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</si>
  <si>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</si>
  <si>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</si>
  <si>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</si>
  <si>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</si>
  <si>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</si>
  <si>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</si>
  <si>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</si>
  <si>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</si>
  <si>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</si>
  <si>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</si>
  <si>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</si>
  <si>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</si>
  <si>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</si>
  <si>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</si>
  <si>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</si>
  <si>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</si>
  <si>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</si>
  <si>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</si>
  <si>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</si>
  <si>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</si>
  <si>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</si>
  <si>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</si>
  <si>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</si>
  <si>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</si>
  <si>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</si>
  <si>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</si>
  <si>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</si>
  <si>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</si>
  <si>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</si>
  <si>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</si>
  <si>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</si>
  <si>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</si>
  <si>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</si>
  <si>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</si>
  <si>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</si>
  <si>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</si>
  <si>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</si>
  <si>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</si>
  <si>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</si>
  <si>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</si>
  <si>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</si>
  <si>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</si>
  <si>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</si>
  <si>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</si>
  <si>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</si>
  <si>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</si>
  <si>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</si>
  <si>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</si>
  <si>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</si>
  <si>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</si>
  <si>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</si>
  <si>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</si>
  <si>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</si>
  <si>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</si>
  <si>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</si>
  <si>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</si>
  <si>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</si>
  <si>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</si>
  <si>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</si>
  <si>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</si>
  <si>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</si>
  <si>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</si>
  <si>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</si>
  <si>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</si>
  <si>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</si>
  <si>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</si>
  <si>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</si>
  <si>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</si>
  <si>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</si>
  <si>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</si>
  <si>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</si>
  <si>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</si>
  <si>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</si>
  <si>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</si>
  <si>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</si>
  <si>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</si>
  <si>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</si>
  <si>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</si>
  <si>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</si>
  <si>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</si>
  <si>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</si>
  <si>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</si>
  <si>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</si>
  <si>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</si>
  <si>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</si>
  <si>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</si>
  <si>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</si>
  <si>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</si>
  <si>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</si>
  <si>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</si>
  <si>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</si>
  <si>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</si>
  <si>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</si>
  <si>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</si>
  <si>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</si>
  <si>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</si>
  <si>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</si>
  <si>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</si>
  <si>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</si>
  <si>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</si>
  <si>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</si>
  <si>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</si>
  <si>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</si>
  <si>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</si>
  <si>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</si>
  <si>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</si>
  <si>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</si>
  <si>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</si>
  <si>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</si>
  <si>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</si>
  <si>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</si>
  <si>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</si>
  <si>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</si>
  <si>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</si>
  <si>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</si>
  <si>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</si>
  <si>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</si>
  <si>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</si>
  <si>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</si>
  <si>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</si>
  <si>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</si>
  <si>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</si>
  <si>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</si>
  <si>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</si>
  <si>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</si>
  <si>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</si>
  <si>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</si>
  <si>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</si>
  <si>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</si>
  <si>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</si>
  <si>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</si>
  <si>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</si>
  <si>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</si>
  <si>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</si>
  <si>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</si>
  <si>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</si>
  <si>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</si>
  <si>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</si>
  <si>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</si>
  <si>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</si>
  <si>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</si>
  <si>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</si>
  <si>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</si>
  <si>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</si>
  <si>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</si>
  <si>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</si>
  <si>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</si>
  <si>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</si>
  <si>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</si>
  <si>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</si>
  <si>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</si>
  <si>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</si>
  <si>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</si>
  <si>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</si>
  <si>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</si>
  <si>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</si>
  <si>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</si>
  <si>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</si>
  <si>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</si>
  <si>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</si>
  <si>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</si>
  <si>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</si>
  <si>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</si>
  <si>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</si>
  <si>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</si>
  <si>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</si>
  <si>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</si>
  <si>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</si>
  <si>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</si>
  <si>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</si>
  <si>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</si>
  <si>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</si>
  <si>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</si>
  <si>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</si>
  <si>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</si>
  <si>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</si>
  <si>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</si>
  <si>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</si>
  <si>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</si>
  <si>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</si>
  <si>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</si>
  <si>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</si>
  <si>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</si>
  <si>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</si>
  <si>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</si>
  <si>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</si>
  <si>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</si>
  <si>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</si>
  <si>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</si>
  <si>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</si>
  <si>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</si>
  <si>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</si>
  <si>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</si>
  <si>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</si>
  <si>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</si>
  <si>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</si>
  <si>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</si>
  <si>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</si>
  <si>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</si>
  <si>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</si>
  <si>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</si>
  <si>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</si>
  <si>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</si>
  <si>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</si>
  <si>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</si>
  <si>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</si>
  <si>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</si>
  <si>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</si>
  <si>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</si>
  <si>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</si>
  <si>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</si>
  <si>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</si>
  <si>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</si>
  <si>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</si>
  <si>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</si>
  <si>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</si>
  <si>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</si>
  <si>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</si>
  <si>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</si>
  <si>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</si>
  <si>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</si>
  <si>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</si>
  <si>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</si>
  <si>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</si>
  <si>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</si>
  <si>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</si>
  <si>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</si>
  <si>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</si>
  <si>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</si>
  <si>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</si>
  <si>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</si>
  <si>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</si>
  <si>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</si>
  <si>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</si>
  <si>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</si>
  <si>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</si>
  <si>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</si>
  <si>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</si>
  <si>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</si>
  <si>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</si>
  <si>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</si>
  <si>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</si>
  <si>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</si>
  <si>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</si>
  <si>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</si>
  <si>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</si>
  <si>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</si>
  <si>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</si>
  <si>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</si>
  <si>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</si>
  <si>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</si>
  <si>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</si>
  <si>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</si>
  <si>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</si>
  <si>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</si>
  <si>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</si>
  <si>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</si>
  <si>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</si>
  <si>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</si>
  <si>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</si>
  <si>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</si>
  <si>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</si>
  <si>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</si>
  <si>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</si>
  <si>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</si>
  <si>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</si>
  <si>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</si>
  <si>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</si>
  <si>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</si>
  <si>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</si>
  <si>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</si>
  <si>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</si>
  <si>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</si>
  <si>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</si>
  <si>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</si>
  <si>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</si>
  <si>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</si>
  <si>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</si>
  <si>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</si>
  <si>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</si>
  <si>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</si>
  <si>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</si>
  <si>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</si>
  <si>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</si>
  <si>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</si>
  <si>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</si>
  <si>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</si>
  <si>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</si>
  <si>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</si>
  <si>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</si>
  <si>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</si>
  <si>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</si>
  <si>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</si>
  <si>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</si>
  <si>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</si>
  <si>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</si>
  <si>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</si>
  <si>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</si>
  <si>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</si>
  <si>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</si>
  <si>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</si>
  <si>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</si>
  <si>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</si>
  <si>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</si>
  <si>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</si>
  <si>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</si>
  <si>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</si>
  <si>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</si>
  <si>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</si>
  <si>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</si>
  <si>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</si>
  <si>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</si>
  <si>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</si>
  <si>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</si>
  <si>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</si>
  <si>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</si>
  <si>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</si>
  <si>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</si>
  <si>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</si>
  <si>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</si>
  <si>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</si>
  <si>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</si>
  <si>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</si>
  <si>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</si>
  <si>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</si>
  <si>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</si>
  <si>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</si>
  <si>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</si>
  <si>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</si>
  <si>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</si>
  <si>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</si>
  <si>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</si>
  <si>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</si>
  <si>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</si>
  <si>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</si>
  <si>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</si>
  <si>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</si>
  <si>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</si>
  <si>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</si>
  <si>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</si>
  <si>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</si>
  <si>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</si>
  <si>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</si>
  <si>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</si>
  <si>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</si>
  <si>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</si>
  <si>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</si>
  <si>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</si>
  <si>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</si>
  <si>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</si>
  <si>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</si>
  <si>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</si>
  <si>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</si>
  <si>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</si>
  <si>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</si>
  <si>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</si>
  <si>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</si>
  <si>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</si>
  <si>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</si>
  <si>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</si>
  <si>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</si>
  <si>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</si>
  <si>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</si>
  <si>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</si>
  <si>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</si>
  <si>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</si>
  <si>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</si>
  <si>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</si>
  <si>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</si>
  <si>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</si>
  <si>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</si>
  <si>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</si>
  <si>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</si>
  <si>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</si>
  <si>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</si>
  <si>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</si>
  <si>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</si>
  <si>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</si>
  <si>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</si>
  <si>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</si>
  <si>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</si>
  <si>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</si>
  <si>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</si>
  <si>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</si>
  <si>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</si>
  <si>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</si>
  <si>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</si>
  <si>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</si>
  <si>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</si>
  <si>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</si>
  <si>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</si>
  <si>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</si>
  <si>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</si>
  <si>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</si>
  <si>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</si>
  <si>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</si>
  <si>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</si>
  <si>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</si>
  <si>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</si>
  <si>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</si>
  <si>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</si>
  <si>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</si>
  <si>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</si>
  <si>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</si>
  <si>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</si>
  <si>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</si>
  <si>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</si>
  <si>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</si>
  <si>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</si>
  <si>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</si>
  <si>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</si>
  <si>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</si>
  <si>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</si>
  <si>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</si>
  <si>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</si>
  <si>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</si>
  <si>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</si>
  <si>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</si>
  <si>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</si>
  <si>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</si>
  <si>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</si>
  <si>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</si>
  <si>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</si>
  <si>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</si>
  <si>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</si>
  <si>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</si>
  <si>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</si>
  <si>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</si>
  <si>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</si>
  <si>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</si>
  <si>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</si>
  <si>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</si>
  <si>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</si>
  <si>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</si>
  <si>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</si>
  <si>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</si>
  <si>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</si>
  <si>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</si>
  <si>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</si>
  <si>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</si>
  <si>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</si>
  <si>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</si>
  <si>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</si>
  <si>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</si>
  <si>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</si>
  <si>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</si>
  <si>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</si>
  <si>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</si>
  <si>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</si>
  <si>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</si>
  <si>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</si>
  <si>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</si>
  <si>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</si>
  <si>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</si>
  <si>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</si>
  <si>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</si>
  <si>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</si>
  <si>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</si>
  <si>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</si>
  <si>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</si>
  <si>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</si>
  <si>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</si>
  <si>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</si>
  <si>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</si>
  <si>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</si>
  <si>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</si>
  <si>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</si>
  <si>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</si>
  <si>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</si>
  <si>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</si>
  <si>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</si>
  <si>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</si>
  <si>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</si>
  <si>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</si>
  <si>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</si>
  <si>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</si>
  <si>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</si>
  <si>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</si>
  <si>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</si>
  <si>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</si>
  <si>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</si>
  <si>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</si>
  <si>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</si>
  <si>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</si>
  <si>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</si>
  <si>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</si>
  <si>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</si>
  <si>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</si>
  <si>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</si>
  <si>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</si>
  <si>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</si>
  <si>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</si>
  <si>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</si>
  <si>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</si>
  <si>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</si>
  <si>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</si>
  <si>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</si>
  <si>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</si>
  <si>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</si>
  <si>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</si>
  <si>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</si>
  <si>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</si>
  <si>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</si>
  <si>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</si>
  <si>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</si>
  <si>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</si>
  <si>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</si>
  <si>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</si>
  <si>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</si>
  <si>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</si>
  <si>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</si>
  <si>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</si>
  <si>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</si>
  <si>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</si>
  <si>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</si>
  <si>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</si>
  <si>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</si>
  <si>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</si>
  <si>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</si>
  <si>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</si>
  <si>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</si>
  <si>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</si>
  <si>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</si>
  <si>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</si>
  <si>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</si>
  <si>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</si>
  <si>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</si>
  <si>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</si>
  <si>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</si>
  <si>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</si>
  <si>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</si>
  <si>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</si>
  <si>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</si>
  <si>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</si>
  <si>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</si>
  <si>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</si>
  <si>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</si>
  <si>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</si>
  <si>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</si>
  <si>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</si>
  <si>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</si>
  <si>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</si>
  <si>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</si>
  <si>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</si>
  <si>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</si>
  <si>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</si>
  <si>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</si>
  <si>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</si>
  <si>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</si>
  <si>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</si>
  <si>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</si>
  <si>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</si>
  <si>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</si>
  <si>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</si>
  <si>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</si>
  <si>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</si>
  <si>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</si>
  <si>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</si>
  <si>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</si>
  <si>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</si>
  <si>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</si>
  <si>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</si>
  <si>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</si>
  <si>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</si>
  <si>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</si>
  <si>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</si>
  <si>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</si>
  <si>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</si>
  <si>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</si>
  <si>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</si>
  <si>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</si>
  <si>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</si>
  <si>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</si>
  <si>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</si>
  <si>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</si>
  <si>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</si>
  <si>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</si>
  <si>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</si>
  <si>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</si>
  <si>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</si>
  <si>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</si>
  <si>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</si>
  <si>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</si>
  <si>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</si>
  <si>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</si>
  <si>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</si>
  <si>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</si>
  <si>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</si>
  <si>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</si>
  <si>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</si>
  <si>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</si>
  <si>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</si>
  <si>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</si>
  <si>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</si>
  <si>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</si>
  <si>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</si>
  <si>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</si>
  <si>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</si>
  <si>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</si>
  <si>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</si>
  <si>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</si>
  <si>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</si>
  <si>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</si>
  <si>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</si>
  <si>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</si>
  <si>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</si>
  <si>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</si>
  <si>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</si>
  <si>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</si>
  <si>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</si>
  <si>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</si>
  <si>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</si>
  <si>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</si>
  <si>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</si>
  <si>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</si>
  <si>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</si>
  <si>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</si>
  <si>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</si>
  <si>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</si>
  <si>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</si>
  <si>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</si>
  <si>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</si>
  <si>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</si>
  <si>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</si>
  <si>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</si>
  <si>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</si>
  <si>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</si>
  <si>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</si>
  <si>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</si>
  <si>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</si>
  <si>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</si>
  <si>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</si>
  <si>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</si>
  <si>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</si>
  <si>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</si>
  <si>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</si>
  <si>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</si>
  <si>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</si>
  <si>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</si>
  <si>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</si>
  <si>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</si>
  <si>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</si>
  <si>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</si>
  <si>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</si>
  <si>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</si>
  <si>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</si>
  <si>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</si>
  <si>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</si>
  <si>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</si>
  <si>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</si>
  <si>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</si>
  <si>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</si>
  <si>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</si>
  <si>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</si>
  <si>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</si>
  <si>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</si>
  <si>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</si>
  <si>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</si>
  <si>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</si>
  <si>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</si>
  <si>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</si>
  <si>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</si>
  <si>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</si>
  <si>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</si>
  <si>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</si>
  <si>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</si>
  <si>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</si>
  <si>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</si>
  <si>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</si>
  <si>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</si>
  <si>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</si>
  <si>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</si>
  <si>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</si>
  <si>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</si>
  <si>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</si>
  <si>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</si>
  <si>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</si>
  <si>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</si>
  <si>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</si>
  <si>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</si>
  <si>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</si>
  <si>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</si>
  <si>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</si>
  <si>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</si>
  <si>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</si>
  <si>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</si>
  <si>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</si>
  <si>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</si>
  <si>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</si>
  <si>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</si>
  <si>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</si>
  <si>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</si>
  <si>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</si>
  <si>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</si>
  <si>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</si>
  <si>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</si>
  <si>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</si>
  <si>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</si>
  <si>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</si>
  <si>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</si>
  <si>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</si>
  <si>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</si>
  <si>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</si>
  <si>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</si>
  <si>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</si>
  <si>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</si>
  <si>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</si>
  <si>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</si>
  <si>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</si>
  <si>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</si>
  <si>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</si>
  <si>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</si>
  <si>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</si>
  <si>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</si>
  <si>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</si>
  <si>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</si>
  <si>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</si>
  <si>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</si>
  <si>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</si>
  <si>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</si>
  <si>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</si>
  <si>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</si>
  <si>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</si>
  <si>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</si>
  <si>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</si>
  <si>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</si>
  <si>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</si>
  <si>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</si>
  <si>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</si>
  <si>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</si>
  <si>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</si>
  <si>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</si>
  <si>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</si>
  <si>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</si>
  <si>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</si>
  <si>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</si>
  <si>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</si>
  <si>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</si>
  <si>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</si>
  <si>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</si>
  <si>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</si>
  <si>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</si>
  <si>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</si>
  <si>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</si>
  <si>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</si>
  <si>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</si>
  <si>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</si>
  <si>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</si>
  <si>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</si>
  <si>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</si>
  <si>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</si>
  <si>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</si>
  <si>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</si>
  <si>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</si>
  <si>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</si>
  <si>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</si>
  <si>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</si>
  <si>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</si>
  <si>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</si>
  <si>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</si>
  <si>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</si>
  <si>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</si>
  <si>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</si>
  <si>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</si>
  <si>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</si>
  <si>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</si>
  <si>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</si>
  <si>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</si>
  <si>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</si>
  <si>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</si>
  <si>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</si>
  <si>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</si>
  <si>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</si>
  <si>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</si>
  <si>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</si>
  <si>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</si>
  <si>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</si>
  <si>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</si>
  <si>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</si>
  <si>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</si>
  <si>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</si>
  <si>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</si>
  <si>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</si>
  <si>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</si>
  <si>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</si>
  <si>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</si>
  <si>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</si>
  <si>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</si>
  <si>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</si>
  <si>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</si>
  <si>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</si>
  <si>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</si>
  <si>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</si>
  <si>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</si>
  <si>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</si>
  <si>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</si>
  <si>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</si>
  <si>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</si>
  <si>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</si>
  <si>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</si>
  <si>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</si>
  <si>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</si>
  <si>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</si>
  <si>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</si>
  <si>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</si>
  <si>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</si>
  <si>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</si>
  <si>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</si>
  <si>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</si>
  <si>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</si>
  <si>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</si>
  <si>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</si>
  <si>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</si>
  <si>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</si>
  <si>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</si>
  <si>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</si>
  <si>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</si>
  <si>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</si>
  <si>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</si>
  <si>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</si>
  <si>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</si>
  <si>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</si>
  <si>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</si>
  <si>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</si>
  <si>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</si>
  <si>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</si>
  <si>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</si>
  <si>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</si>
  <si>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</si>
  <si>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</si>
  <si>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</si>
  <si>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</si>
  <si>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</si>
  <si>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</si>
  <si>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</si>
  <si>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</si>
  <si>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</si>
  <si>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</si>
  <si>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</si>
  <si>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</si>
  <si>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</si>
  <si>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</si>
  <si>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</si>
  <si>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</si>
  <si>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</si>
  <si>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</si>
  <si>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</si>
  <si>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</si>
  <si>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</si>
  <si>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</si>
  <si>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</si>
  <si>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</si>
  <si>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</si>
  <si>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</si>
  <si>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</si>
  <si>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</si>
  <si>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</si>
  <si>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</si>
  <si>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</si>
  <si>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</si>
  <si>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</si>
  <si>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</si>
  <si>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</si>
  <si>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</si>
  <si>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</si>
  <si>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</si>
  <si>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</si>
  <si>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</si>
  <si>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</si>
  <si>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</si>
  <si>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</si>
  <si>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</si>
  <si>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</si>
  <si>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</si>
  <si>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</si>
  <si>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</si>
  <si>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</si>
  <si>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</si>
  <si>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</si>
  <si>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</si>
  <si>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</si>
  <si>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</si>
  <si>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</si>
  <si>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</si>
  <si>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</si>
  <si>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</si>
  <si>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</si>
  <si>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</si>
  <si>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</si>
  <si>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</si>
  <si>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</si>
  <si>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</si>
  <si>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</si>
  <si>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</si>
  <si>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</si>
  <si>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</si>
  <si>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</si>
  <si>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</si>
  <si>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</si>
  <si>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</si>
  <si>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</si>
  <si>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</si>
  <si>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</si>
  <si>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</si>
  <si>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</si>
  <si>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</si>
  <si>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</si>
  <si>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</si>
  <si>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</si>
  <si>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</si>
  <si>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</si>
  <si>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</si>
  <si>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</si>
  <si>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</si>
  <si>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</si>
  <si>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</si>
  <si>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</si>
  <si>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</si>
  <si>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</si>
  <si>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</si>
  <si>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</si>
  <si>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</si>
  <si>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</si>
  <si>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</si>
  <si>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</si>
  <si>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</si>
  <si>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</si>
  <si>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</si>
  <si>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</si>
  <si>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</si>
  <si>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</si>
  <si>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</si>
  <si>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</si>
  <si>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</si>
  <si>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</si>
  <si>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</si>
  <si>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</si>
  <si>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</si>
  <si>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</si>
  <si>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</si>
  <si>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</si>
  <si>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</si>
  <si>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</si>
  <si>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</si>
  <si>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</si>
  <si>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</si>
  <si>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</si>
  <si>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</si>
  <si>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</si>
  <si>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</si>
  <si>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</si>
  <si>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</si>
  <si>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</si>
  <si>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</si>
  <si>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</si>
  <si>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</si>
  <si>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</si>
  <si>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</si>
  <si>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</si>
  <si>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</si>
  <si>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</si>
  <si>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</si>
  <si>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</si>
  <si>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</si>
  <si>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</si>
  <si>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</si>
  <si>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</si>
  <si>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</si>
  <si>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</si>
  <si>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</si>
  <si>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</si>
  <si>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</si>
  <si>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</si>
  <si>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</si>
  <si>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</si>
  <si>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</si>
  <si>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</si>
  <si>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</si>
  <si>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</si>
  <si>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</si>
  <si>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</si>
  <si>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</si>
  <si>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</si>
  <si>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</si>
  <si>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</si>
  <si>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</si>
  <si>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</si>
  <si>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</si>
  <si>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</si>
  <si>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</si>
  <si>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</si>
  <si>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</si>
  <si>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</si>
  <si>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</si>
  <si>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</si>
  <si>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</si>
  <si>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</si>
  <si>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</si>
  <si>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</si>
  <si>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</si>
  <si>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</si>
  <si>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</si>
  <si>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</si>
  <si>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</si>
  <si>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</si>
  <si>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</si>
  <si>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</si>
  <si>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</si>
  <si>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</si>
  <si>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</si>
  <si>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</si>
  <si>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</si>
  <si>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</si>
  <si>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</si>
  <si>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</si>
  <si>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</si>
  <si>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</si>
  <si>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</si>
  <si>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</si>
  <si>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</si>
  <si>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</si>
  <si>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</si>
  <si>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</si>
  <si>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</si>
  <si>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</si>
  <si>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</si>
  <si>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</si>
  <si>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</si>
  <si>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</si>
  <si>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</si>
  <si>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</si>
  <si>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</si>
  <si>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</si>
  <si>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</si>
  <si>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</si>
  <si>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</si>
  <si>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</si>
  <si>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</si>
  <si>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</si>
  <si>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</si>
  <si>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</si>
  <si>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</si>
  <si>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</si>
  <si>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</si>
  <si>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</si>
  <si>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</si>
  <si>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</si>
  <si>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</si>
  <si>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</si>
  <si>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</si>
  <si>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</si>
  <si>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</si>
  <si>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</si>
  <si>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</si>
  <si>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</si>
  <si>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</si>
  <si>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</si>
  <si>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</si>
  <si>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</si>
  <si>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</si>
  <si>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</si>
  <si>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</si>
  <si>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</si>
  <si>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</si>
  <si>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</si>
  <si>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</si>
  <si>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</si>
  <si>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</si>
  <si>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</si>
  <si>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</si>
  <si>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</si>
  <si>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</si>
  <si>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</si>
  <si>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</si>
  <si>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</si>
  <si>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</si>
  <si>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</si>
  <si>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</si>
  <si>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</si>
  <si>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</si>
  <si>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</si>
  <si>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</si>
  <si>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</si>
  <si>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</si>
  <si>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</si>
  <si>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</si>
  <si>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</si>
  <si>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</si>
  <si>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</si>
  <si>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</si>
  <si>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</si>
  <si>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</si>
  <si>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</si>
  <si>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</si>
  <si>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</si>
  <si>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</si>
  <si>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</si>
  <si>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</si>
  <si>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</si>
  <si>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</si>
  <si>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</si>
  <si>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</si>
  <si>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</si>
  <si>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</si>
  <si>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</si>
  <si>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</si>
  <si>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</si>
  <si>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</si>
  <si>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</si>
  <si>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</si>
  <si>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</si>
  <si>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</si>
  <si>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</si>
  <si>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</si>
  <si>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</si>
  <si>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</si>
  <si>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</si>
  <si>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</si>
  <si>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</si>
  <si>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</si>
  <si>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</si>
  <si>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</si>
  <si>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</si>
  <si>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</si>
  <si>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</si>
  <si>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</si>
  <si>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</si>
  <si>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</si>
  <si>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</si>
  <si>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</si>
  <si>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</si>
  <si>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</si>
  <si>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</si>
  <si>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</si>
  <si>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</si>
  <si>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</si>
  <si>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</si>
  <si>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</si>
  <si>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</si>
  <si>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</si>
  <si>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</si>
  <si>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</si>
  <si>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</si>
  <si>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</si>
  <si>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</si>
  <si>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</si>
  <si>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</si>
  <si>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</si>
  <si>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</si>
  <si>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</si>
  <si>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</si>
  <si>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</si>
  <si>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</si>
  <si>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</si>
  <si>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</si>
  <si>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</si>
  <si>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</si>
  <si>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</si>
  <si>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</si>
  <si>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</si>
  <si>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</si>
  <si>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</si>
  <si>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</si>
  <si>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</si>
  <si>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</si>
  <si>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</si>
  <si>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</si>
  <si>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</si>
  <si>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</si>
  <si>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</si>
  <si>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</si>
  <si>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</si>
  <si>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</si>
  <si>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</si>
  <si>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</si>
  <si>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</si>
  <si>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</si>
  <si>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</si>
  <si>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</si>
  <si>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</si>
  <si>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</si>
  <si>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</si>
  <si>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</si>
  <si>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</si>
  <si>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</si>
  <si>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</si>
  <si>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</si>
  <si>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</si>
  <si>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</si>
  <si>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</si>
  <si>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</si>
  <si>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</si>
  <si>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</si>
  <si>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</si>
  <si>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</si>
  <si>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</si>
  <si>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</si>
  <si>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</si>
  <si>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</si>
  <si>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</si>
  <si>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</si>
  <si>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</si>
  <si>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</si>
  <si>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</si>
  <si>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</si>
  <si>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</si>
  <si>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</si>
  <si>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</si>
  <si>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</si>
  <si>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</si>
  <si>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</si>
  <si>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</si>
  <si>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</si>
  <si>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</si>
  <si>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</si>
  <si>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</si>
  <si>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</si>
  <si>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</si>
  <si>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</si>
  <si>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</si>
  <si>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</si>
  <si>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</si>
  <si>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</si>
  <si>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</si>
  <si>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</si>
  <si>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</si>
  <si>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</si>
  <si>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</si>
  <si>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</si>
  <si>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</si>
  <si>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</si>
  <si>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</si>
  <si>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</si>
  <si>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</si>
  <si>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</si>
  <si>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</si>
  <si>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</si>
  <si>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</si>
  <si>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</si>
  <si>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</si>
  <si>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</si>
  <si>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</si>
  <si>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</si>
  <si>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</si>
  <si>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</si>
  <si>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</si>
  <si>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</si>
  <si>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</si>
  <si>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</si>
  <si>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</si>
  <si>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</si>
  <si>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</si>
  <si>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</si>
  <si>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</si>
  <si>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</si>
  <si>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</si>
  <si>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</si>
  <si>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</si>
  <si>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</si>
  <si>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</si>
  <si>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</si>
  <si>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</si>
  <si>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</si>
  <si>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</si>
  <si>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</si>
  <si>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</si>
  <si>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</si>
  <si>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</si>
  <si>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</si>
  <si>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</si>
  <si>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</si>
  <si>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</si>
  <si>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</si>
  <si>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</si>
  <si>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</si>
  <si>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</si>
  <si>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</si>
  <si>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</si>
  <si>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</si>
  <si>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</si>
  <si>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</si>
  <si>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</si>
  <si>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</si>
  <si>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</si>
  <si>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</si>
  <si>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</si>
  <si>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</si>
  <si>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</si>
  <si>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</si>
  <si>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</si>
  <si>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</si>
  <si>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</si>
  <si>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</si>
  <si>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</si>
  <si>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</si>
  <si>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</si>
  <si>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</si>
  <si>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</si>
  <si>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</si>
  <si>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</si>
  <si>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</si>
  <si>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</si>
  <si>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</si>
  <si>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</si>
  <si>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</si>
  <si>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</si>
  <si>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</si>
  <si>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</si>
  <si>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</si>
  <si>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</si>
  <si>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</si>
  <si>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</si>
  <si>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</si>
  <si>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</si>
  <si>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</si>
  <si>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</si>
  <si>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</si>
  <si>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</si>
  <si>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</si>
  <si>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</si>
  <si>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</si>
  <si>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</si>
  <si>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</si>
  <si>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</si>
  <si>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</si>
  <si>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</si>
  <si>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</si>
  <si>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</si>
  <si>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</si>
  <si>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</si>
  <si>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</si>
  <si>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</si>
  <si>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</si>
  <si>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</si>
  <si>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</si>
  <si>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</si>
  <si>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</si>
  <si>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</si>
  <si>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</si>
  <si>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</si>
  <si>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</si>
  <si>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</si>
  <si>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</si>
  <si>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</si>
  <si>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</si>
  <si>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</si>
  <si>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</si>
  <si>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</si>
  <si>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</si>
  <si>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</si>
  <si>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</si>
  <si>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</si>
  <si>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</si>
  <si>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</si>
  <si>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</si>
  <si>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</si>
  <si>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</si>
  <si>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</si>
  <si>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</si>
  <si>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</si>
  <si>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</si>
  <si>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</si>
  <si>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</si>
  <si>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</si>
  <si>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</si>
  <si>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</si>
  <si>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</si>
  <si>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</si>
  <si>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</si>
  <si>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</si>
  <si>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</si>
  <si>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</si>
  <si>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</si>
  <si>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</si>
  <si>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</si>
  <si>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</si>
  <si>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</si>
  <si>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</si>
  <si>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</si>
  <si>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</si>
  <si>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</si>
  <si>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</si>
  <si>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</si>
  <si>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</si>
  <si>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</si>
  <si>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</si>
  <si>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</si>
  <si>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</si>
  <si>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</si>
  <si>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</si>
  <si>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</si>
  <si>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</si>
  <si>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</si>
  <si>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</si>
  <si>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</si>
  <si>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</si>
  <si>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</si>
  <si>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</si>
  <si>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</si>
  <si>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</si>
  <si>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</si>
  <si>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</si>
  <si>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</si>
  <si>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</si>
  <si>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</si>
  <si>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</si>
  <si>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</si>
  <si>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</si>
  <si>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</si>
  <si>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</si>
  <si>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</si>
  <si>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</si>
  <si>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</si>
  <si>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</si>
  <si>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</si>
  <si>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</si>
  <si>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</si>
  <si>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</si>
  <si>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</si>
  <si>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</si>
  <si>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</si>
  <si>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</si>
  <si>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</si>
  <si>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</si>
  <si>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</si>
  <si>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</si>
  <si>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</si>
  <si>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</si>
  <si>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</si>
  <si>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</si>
  <si>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</si>
  <si>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</si>
  <si>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</si>
  <si>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</si>
  <si>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</si>
  <si>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</si>
  <si>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</si>
  <si>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</si>
  <si>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</si>
  <si>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</si>
  <si>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</si>
  <si>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</si>
  <si>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</si>
  <si>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</si>
  <si>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</si>
  <si>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</si>
  <si>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</si>
  <si>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</si>
  <si>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</si>
  <si>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</si>
  <si>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</si>
  <si>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</si>
  <si>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</si>
  <si>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</si>
  <si>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</si>
  <si>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</si>
  <si>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</si>
  <si>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</si>
  <si>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</si>
  <si>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</si>
  <si>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</si>
  <si>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</si>
  <si>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</si>
  <si>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</si>
  <si>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</si>
  <si>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</si>
  <si>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</si>
  <si>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</si>
  <si>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</si>
  <si>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</si>
  <si>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</si>
  <si>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</si>
  <si>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</si>
  <si>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</si>
  <si>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</si>
  <si>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</si>
  <si>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</si>
  <si>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</si>
  <si>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</si>
  <si>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</si>
  <si>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</si>
  <si>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</si>
  <si>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</si>
  <si>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</si>
  <si>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</si>
  <si>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</si>
  <si>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</si>
  <si>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</si>
  <si>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</si>
  <si>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</si>
  <si>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</si>
  <si>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</si>
  <si>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</si>
  <si>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</si>
  <si>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</si>
  <si>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</si>
  <si>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</si>
  <si>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</si>
  <si>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</si>
  <si>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</si>
  <si>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</si>
  <si>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</si>
  <si>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</si>
  <si>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</si>
  <si>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</si>
  <si>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</si>
  <si>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</si>
  <si>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</si>
  <si>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</si>
  <si>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</si>
  <si>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</si>
  <si>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</si>
  <si>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</si>
  <si>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</si>
  <si>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</si>
  <si>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</si>
  <si>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</si>
  <si>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</si>
  <si>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</si>
  <si>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</si>
  <si>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</si>
  <si>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</si>
  <si>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</si>
  <si>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</si>
  <si>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</si>
  <si>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</si>
  <si>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</si>
  <si>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</si>
  <si>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</si>
  <si>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</si>
  <si>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</si>
  <si>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</si>
  <si>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</si>
  <si>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</si>
  <si>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</si>
  <si>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</si>
  <si>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</si>
  <si>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</si>
  <si>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</si>
  <si>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</si>
  <si>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</si>
  <si>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</si>
  <si>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</si>
  <si>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</si>
  <si>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</si>
  <si>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</si>
  <si>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</si>
  <si>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</si>
  <si>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</si>
  <si>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</si>
  <si>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</si>
  <si>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</si>
  <si>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</si>
  <si>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</si>
  <si>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</si>
  <si>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</si>
  <si>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</si>
  <si>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</si>
  <si>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</si>
  <si>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</si>
  <si>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</si>
  <si>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</si>
  <si>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</si>
  <si>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</si>
  <si>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</si>
  <si>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</si>
  <si>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</si>
  <si>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</si>
  <si>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</si>
  <si>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</si>
  <si>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</si>
  <si>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</si>
  <si>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</si>
  <si>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</si>
  <si>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</si>
  <si>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</si>
  <si>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</si>
  <si>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</si>
  <si>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</si>
  <si>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</si>
  <si>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</si>
  <si>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</si>
  <si>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</si>
  <si>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</si>
  <si>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</si>
  <si>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</si>
  <si>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</si>
  <si>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</si>
  <si>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</si>
  <si>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</si>
  <si>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</si>
  <si>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</si>
  <si>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</si>
  <si>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</si>
  <si>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</si>
  <si>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</si>
  <si>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</si>
  <si>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</si>
  <si>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</si>
  <si>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</si>
  <si>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</si>
  <si>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</si>
  <si>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</si>
  <si>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</si>
  <si>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</si>
  <si>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</si>
  <si>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</si>
  <si>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</si>
  <si>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</si>
  <si>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</si>
  <si>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</si>
  <si>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</si>
  <si>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</si>
  <si>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</si>
  <si>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</si>
  <si>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</si>
  <si>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</si>
  <si>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</si>
  <si>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</si>
  <si>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</si>
  <si>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</si>
  <si>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</si>
  <si>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</si>
  <si>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</si>
  <si>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</si>
  <si>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</si>
  <si>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</si>
  <si>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</si>
  <si>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</si>
  <si>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</si>
  <si>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</si>
  <si>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</si>
  <si>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</si>
  <si>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</si>
  <si>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</si>
  <si>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</si>
  <si>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</si>
  <si>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</si>
  <si>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</si>
  <si>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</si>
  <si>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</si>
  <si>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</si>
  <si>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</si>
  <si>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</si>
  <si>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</si>
  <si>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</si>
  <si>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</si>
  <si>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</si>
  <si>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</si>
  <si>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</si>
  <si>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</si>
  <si>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</si>
  <si>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</si>
  <si>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</si>
  <si>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</si>
  <si>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</si>
  <si>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</si>
  <si>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</si>
  <si>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</si>
  <si>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</si>
  <si>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</si>
  <si>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</si>
  <si>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</si>
  <si>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</si>
  <si>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</si>
  <si>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</si>
  <si>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</si>
  <si>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</si>
  <si>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</si>
  <si>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</si>
  <si>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</si>
  <si>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</si>
  <si>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</si>
  <si>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</si>
  <si>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</si>
  <si>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</si>
  <si>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</si>
  <si>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</si>
  <si>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</si>
  <si>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</si>
  <si>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</si>
  <si>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</si>
  <si>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</si>
  <si>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</si>
  <si>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</si>
  <si>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</si>
  <si>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</si>
  <si>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</si>
  <si>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</si>
  <si>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</si>
  <si>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</si>
  <si>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</si>
  <si>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</si>
  <si>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</si>
  <si>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</si>
  <si>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</si>
  <si>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</si>
  <si>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</si>
  <si>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</si>
  <si>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</si>
  <si>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</si>
  <si>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</si>
  <si>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</si>
  <si>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</si>
  <si>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</si>
  <si>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</si>
  <si>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</si>
  <si>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</si>
  <si>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</si>
  <si>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</si>
  <si>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</si>
  <si>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</si>
  <si>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</si>
  <si>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</si>
  <si>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</si>
  <si>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</si>
  <si>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</si>
  <si>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</si>
  <si>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</si>
  <si>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</si>
  <si>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</si>
  <si>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</si>
  <si>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</si>
  <si>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</si>
  <si>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</si>
  <si>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</si>
  <si>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</si>
  <si>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</si>
  <si>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</si>
  <si>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</si>
  <si>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</si>
  <si>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</si>
  <si>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</si>
  <si>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</si>
  <si>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</si>
  <si>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</si>
  <si>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</si>
  <si>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</si>
  <si>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</si>
  <si>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</si>
  <si>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</si>
  <si>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</si>
  <si>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</si>
  <si>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</si>
  <si>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</si>
  <si>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</si>
  <si>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</si>
  <si>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</si>
  <si>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</si>
  <si>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</si>
  <si>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</si>
  <si>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</si>
  <si>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</si>
  <si>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</si>
  <si>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</si>
  <si>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</si>
  <si>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</si>
  <si>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</si>
  <si>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</si>
  <si>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</si>
  <si>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</si>
  <si>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</si>
  <si>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</si>
  <si>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</si>
  <si>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</si>
  <si>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</si>
  <si>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</si>
  <si>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</si>
  <si>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</si>
  <si>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</si>
  <si>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</si>
  <si>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</si>
  <si>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</si>
  <si>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</si>
  <si>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</si>
  <si>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</si>
  <si>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</si>
  <si>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</si>
  <si>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</si>
  <si>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</si>
  <si>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</si>
  <si>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</si>
  <si>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</si>
  <si>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</si>
  <si>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</si>
  <si>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</si>
  <si>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</si>
  <si>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</si>
  <si>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</si>
  <si>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</si>
  <si>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</si>
  <si>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</si>
  <si>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</si>
  <si>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</si>
  <si>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</si>
  <si>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</si>
  <si>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</si>
  <si>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</si>
  <si>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</si>
  <si>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</si>
  <si>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</si>
  <si>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</si>
  <si>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</si>
  <si>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</si>
  <si>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</si>
  <si>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</si>
  <si>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</si>
  <si>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</si>
  <si>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</si>
  <si>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</si>
  <si>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</si>
  <si>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</si>
  <si>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</si>
  <si>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</si>
  <si>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</si>
  <si>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</si>
  <si>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</si>
  <si>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</si>
  <si>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</si>
  <si>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</si>
  <si>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</si>
  <si>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</si>
  <si>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</si>
  <si>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</si>
  <si>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</si>
  <si>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</si>
  <si>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</si>
  <si>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</si>
  <si>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</si>
  <si>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</si>
  <si>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</si>
  <si>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</si>
  <si>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</si>
  <si>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</si>
  <si>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</si>
  <si>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</si>
  <si>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</si>
  <si>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</si>
  <si>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</si>
  <si>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</si>
  <si>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</si>
  <si>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</si>
  <si>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</si>
  <si>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</si>
  <si>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</si>
  <si>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</si>
  <si>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</si>
  <si>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</si>
  <si>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</si>
  <si>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</si>
  <si>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</si>
  <si>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</si>
  <si>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</si>
  <si>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</si>
  <si>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</si>
  <si>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</si>
  <si>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</si>
  <si>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</si>
  <si>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</si>
  <si>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</si>
  <si>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</si>
  <si>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</si>
  <si>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</si>
  <si>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</si>
  <si>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</si>
  <si>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</si>
  <si>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</si>
  <si>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</si>
  <si>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</si>
  <si>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</si>
  <si>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</si>
  <si>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</si>
  <si>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</si>
  <si>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</si>
  <si>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</si>
  <si>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</si>
  <si>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</si>
  <si>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</si>
  <si>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</si>
  <si>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</si>
  <si>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</si>
  <si>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</si>
  <si>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</si>
  <si>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</si>
  <si>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</si>
  <si>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</si>
  <si>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</si>
  <si>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</si>
  <si>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</si>
  <si>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</si>
  <si>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</si>
  <si>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</si>
  <si>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</si>
  <si>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</si>
  <si>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</si>
  <si>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</si>
  <si>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</si>
  <si>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</si>
  <si>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</si>
  <si>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</si>
  <si>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</si>
  <si>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</si>
  <si>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</si>
  <si>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</si>
  <si>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</si>
  <si>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</si>
  <si>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</si>
  <si>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</si>
  <si>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</si>
  <si>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</si>
  <si>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</si>
  <si>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</si>
  <si>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</si>
  <si>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</si>
  <si>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</si>
  <si>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</si>
  <si>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</si>
  <si>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</si>
  <si>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</si>
  <si>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</si>
  <si>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</si>
  <si>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</si>
  <si>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</si>
  <si>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</si>
  <si>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</si>
  <si>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</si>
  <si>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</si>
  <si>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</si>
  <si>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</si>
  <si>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</si>
  <si>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</si>
  <si>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</si>
  <si>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</si>
  <si>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</si>
  <si>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</si>
  <si>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</si>
  <si>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</si>
  <si>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</si>
  <si>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</si>
  <si>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</si>
  <si>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</si>
  <si>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</si>
  <si>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</si>
  <si>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</si>
  <si>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</si>
  <si>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</si>
  <si>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</si>
  <si>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</si>
  <si>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</si>
  <si>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</si>
  <si>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</si>
  <si>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</si>
  <si>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</si>
  <si>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</si>
  <si>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</si>
  <si>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</si>
  <si>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</si>
  <si>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</si>
  <si>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</si>
  <si>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</si>
  <si>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</si>
  <si>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</si>
  <si>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</si>
  <si>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</si>
  <si>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</si>
  <si>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</si>
  <si>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</si>
  <si>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</si>
  <si>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</si>
  <si>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</si>
  <si>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</si>
  <si>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</si>
  <si>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</si>
  <si>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</si>
  <si>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</si>
  <si>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</si>
  <si>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</si>
  <si>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</si>
  <si>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</si>
  <si>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</si>
  <si>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</si>
  <si>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</si>
  <si>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</si>
  <si>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</si>
  <si>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</si>
  <si>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</si>
  <si>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</si>
  <si>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</si>
  <si>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</si>
  <si>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</si>
  <si>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</si>
  <si>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</si>
  <si>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</si>
  <si>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</si>
  <si>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</si>
  <si>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</si>
  <si>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</si>
  <si>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</si>
  <si>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</si>
  <si>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</si>
  <si>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</si>
  <si>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</si>
  <si>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</si>
  <si>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</si>
  <si>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</si>
  <si>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</si>
  <si>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</si>
  <si>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</si>
  <si>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</si>
  <si>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</si>
  <si>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</si>
  <si>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</si>
  <si>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</si>
  <si>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</si>
  <si>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</si>
  <si>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</si>
  <si>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</si>
  <si>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</si>
  <si>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</si>
  <si>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</si>
  <si>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</si>
  <si>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</si>
  <si>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</si>
  <si>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</si>
  <si>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</si>
  <si>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</si>
  <si>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</si>
  <si>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</si>
  <si>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</si>
  <si>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</si>
  <si>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</si>
  <si>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</si>
  <si>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</si>
  <si>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</si>
  <si>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</si>
  <si>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</si>
  <si>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</si>
  <si>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</si>
  <si>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</si>
  <si>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</si>
  <si>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</si>
  <si>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</si>
  <si>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</si>
  <si>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</si>
  <si>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</si>
  <si>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</si>
  <si>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</si>
  <si>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</si>
  <si>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</si>
  <si>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</si>
  <si>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</si>
  <si>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</si>
  <si>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</si>
  <si>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</si>
  <si>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</si>
  <si>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</si>
  <si>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</si>
  <si>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</si>
  <si>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</si>
  <si>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</si>
  <si>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</si>
  <si>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</si>
  <si>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</si>
  <si>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</si>
  <si>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</si>
  <si>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</si>
  <si>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</si>
  <si>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</si>
  <si>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</si>
  <si>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</si>
  <si>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</si>
  <si>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</si>
  <si>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</si>
  <si>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</si>
  <si>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</si>
  <si>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</si>
  <si>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</si>
  <si>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</si>
  <si>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</si>
  <si>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</si>
  <si>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</si>
  <si>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</si>
  <si>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</si>
  <si>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</si>
  <si>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</si>
  <si>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</si>
  <si>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</si>
  <si>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</si>
  <si>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</si>
  <si>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</si>
  <si>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</si>
  <si>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</si>
  <si>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</si>
  <si>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</si>
  <si>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</si>
  <si>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</si>
  <si>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</si>
  <si>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</si>
  <si>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</si>
  <si>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</si>
  <si>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</si>
  <si>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</si>
  <si>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</si>
  <si>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</si>
  <si>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</si>
  <si>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</si>
  <si>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</si>
  <si>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</si>
  <si>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</si>
  <si>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</si>
  <si>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</si>
  <si>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</si>
  <si>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</si>
  <si>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</si>
  <si>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</si>
  <si>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</si>
  <si>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</si>
  <si>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</si>
  <si>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</si>
  <si>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</si>
  <si>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</si>
  <si>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</si>
  <si>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</si>
  <si>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</si>
  <si>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</si>
  <si>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</si>
  <si>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</si>
  <si>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</si>
  <si>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</si>
  <si>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</si>
  <si>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</si>
  <si>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</si>
  <si>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</si>
  <si>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</si>
  <si>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</si>
  <si>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</si>
  <si>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</si>
  <si>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</si>
  <si>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</si>
  <si>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</si>
  <si>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</si>
  <si>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</si>
  <si>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</si>
  <si>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</si>
  <si>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</si>
  <si>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</si>
  <si>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</si>
  <si>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</si>
  <si>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</si>
  <si>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</si>
  <si>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</si>
  <si>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</si>
  <si>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</si>
  <si>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</si>
  <si>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</si>
  <si>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</si>
  <si>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</si>
  <si>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</si>
  <si>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</si>
  <si>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</si>
  <si>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</si>
  <si>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</si>
  <si>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</si>
  <si>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</si>
  <si>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</si>
  <si>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</si>
  <si>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</si>
  <si>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</si>
  <si>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</si>
  <si>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</si>
  <si>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</si>
  <si>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</si>
  <si>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</si>
  <si>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</si>
  <si>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</si>
  <si>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</si>
  <si>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</si>
  <si>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</si>
  <si>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</si>
  <si>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</si>
  <si>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</si>
  <si>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</si>
  <si>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</si>
  <si>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</si>
  <si>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</si>
  <si>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</si>
  <si>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</si>
  <si>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</si>
  <si>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</si>
  <si>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</si>
  <si>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</si>
  <si>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</si>
  <si>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</si>
  <si>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</si>
  <si>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</si>
  <si>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</si>
  <si>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</si>
  <si>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</si>
  <si>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</si>
  <si>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</si>
  <si>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</si>
  <si>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</si>
  <si>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</si>
  <si>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</si>
  <si>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</si>
  <si>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</si>
  <si>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</si>
  <si>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</si>
  <si>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</si>
  <si>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</si>
  <si>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</si>
  <si>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</si>
  <si>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</si>
  <si>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</si>
  <si>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</si>
  <si>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</si>
  <si>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</si>
  <si>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</si>
  <si>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</si>
  <si>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</si>
  <si>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</si>
  <si>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</si>
  <si>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</si>
  <si>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</si>
  <si>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</si>
  <si>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</si>
  <si>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</si>
  <si>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</si>
  <si>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</si>
  <si>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</si>
  <si>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</si>
  <si>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</si>
  <si>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</si>
  <si>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</si>
  <si>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</si>
  <si>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</si>
  <si>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</si>
  <si>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</si>
  <si>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</si>
  <si>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</si>
  <si>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</si>
  <si>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</si>
  <si>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</si>
  <si>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</si>
  <si>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</si>
  <si>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</si>
  <si>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</si>
  <si>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</si>
  <si>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</si>
  <si>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</si>
  <si>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</si>
  <si>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</si>
  <si>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</si>
  <si>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</si>
  <si>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</si>
  <si>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</si>
  <si>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</si>
  <si>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</si>
  <si>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</si>
  <si>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</si>
  <si>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</si>
  <si>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</si>
  <si>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</si>
  <si>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</si>
  <si>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</si>
  <si>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</si>
  <si>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</si>
  <si>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</si>
  <si>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</si>
  <si>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</si>
  <si>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</si>
  <si>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</si>
  <si>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</si>
  <si>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</si>
  <si>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</si>
  <si>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</si>
  <si>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</si>
  <si>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</si>
  <si>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</si>
  <si>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</si>
  <si>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</si>
  <si>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</si>
  <si>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</si>
  <si>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</si>
  <si>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</si>
  <si>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</si>
  <si>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</si>
  <si>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</si>
  <si>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</si>
  <si>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</si>
  <si>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</si>
  <si>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</si>
  <si>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</si>
  <si>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</si>
  <si>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</si>
  <si>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</si>
  <si>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</si>
  <si>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</si>
  <si>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</si>
  <si>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</si>
  <si>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</si>
  <si>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</si>
  <si>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</si>
  <si>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</si>
  <si>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</si>
  <si>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</si>
  <si>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</si>
  <si>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</si>
  <si>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</si>
  <si>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</si>
  <si>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</si>
  <si>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</si>
  <si>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</si>
  <si>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</si>
  <si>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</si>
  <si>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</si>
  <si>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</si>
  <si>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</si>
  <si>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</si>
  <si>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</si>
  <si>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</si>
  <si>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</si>
  <si>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</si>
  <si>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</si>
  <si>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</si>
  <si>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</si>
  <si>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</si>
  <si>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</si>
  <si>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</si>
  <si>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</si>
  <si>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</si>
  <si>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</si>
  <si>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</si>
  <si>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</si>
  <si>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</si>
  <si>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</si>
  <si>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</si>
  <si>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</si>
  <si>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</si>
  <si>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</si>
  <si>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</si>
  <si>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</si>
  <si>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</si>
  <si>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</si>
  <si>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</si>
  <si>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</si>
  <si>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</si>
  <si>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</si>
  <si>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</si>
  <si>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</si>
  <si>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</si>
  <si>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</si>
  <si>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</si>
  <si>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</si>
  <si>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</si>
  <si>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</si>
  <si>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</si>
  <si>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</si>
  <si>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</si>
  <si>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</si>
  <si>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</si>
  <si>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</si>
  <si>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</si>
  <si>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</si>
  <si>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</si>
  <si>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</si>
  <si>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</si>
  <si>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</si>
  <si>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</si>
  <si>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</si>
  <si>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</si>
  <si>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</si>
  <si>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</si>
  <si>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</si>
  <si>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</si>
  <si>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</si>
  <si>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</si>
  <si>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</si>
  <si>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</si>
  <si>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</si>
  <si>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</si>
  <si>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</si>
  <si>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</si>
  <si>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</si>
  <si>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</si>
  <si>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</si>
  <si>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</si>
  <si>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</si>
  <si>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</si>
  <si>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</si>
  <si>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</si>
  <si>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</si>
  <si>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</si>
  <si>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</si>
  <si>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</si>
  <si>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</si>
  <si>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</si>
  <si>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</si>
  <si>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</si>
  <si>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</si>
  <si>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</si>
  <si>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</si>
  <si>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</si>
  <si>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</si>
  <si>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</si>
  <si>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</si>
  <si>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</si>
  <si>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</si>
  <si>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</si>
  <si>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</si>
  <si>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</si>
  <si>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</si>
  <si>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</si>
  <si>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</si>
  <si>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</si>
  <si>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</si>
  <si>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</si>
  <si>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</si>
  <si>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</si>
  <si>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</si>
  <si>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</si>
  <si>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</si>
  <si>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</si>
  <si>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</si>
  <si>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</si>
  <si>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</si>
  <si>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</si>
  <si>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</si>
  <si>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</si>
  <si>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</si>
  <si>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</si>
  <si>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</si>
  <si>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</si>
  <si>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</si>
  <si>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</si>
  <si>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</si>
  <si>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</si>
  <si>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</si>
  <si>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</si>
  <si>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</si>
  <si>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</si>
  <si>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</si>
  <si>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</si>
  <si>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</si>
  <si>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</si>
  <si>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</si>
  <si>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</si>
  <si>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</si>
  <si>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</si>
  <si>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</si>
  <si>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</si>
  <si>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</si>
  <si>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</si>
  <si>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</si>
  <si>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</si>
  <si>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</si>
  <si>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</si>
  <si>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</si>
  <si>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</si>
  <si>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</si>
  <si>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</si>
  <si>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</si>
  <si>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</si>
  <si>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</si>
  <si>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</si>
  <si>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</si>
  <si>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</si>
  <si>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</si>
  <si>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</si>
  <si>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</si>
  <si>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</si>
  <si>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</si>
  <si>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</si>
  <si>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</si>
  <si>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</si>
  <si>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</si>
  <si>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</si>
  <si>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</si>
  <si>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</si>
  <si>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</si>
  <si>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</si>
  <si>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</si>
  <si>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</si>
  <si>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</si>
  <si>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</si>
  <si>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</si>
  <si>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</si>
  <si>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</si>
  <si>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</si>
  <si>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</si>
  <si>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</si>
  <si>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</si>
  <si>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</si>
  <si>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</si>
  <si>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</si>
  <si>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</si>
  <si>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</si>
  <si>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</si>
  <si>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</si>
  <si>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</si>
  <si>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</si>
  <si>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</si>
  <si>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</si>
  <si>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</si>
  <si>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</si>
  <si>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</si>
  <si>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</si>
  <si>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</si>
  <si>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</si>
  <si>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</si>
  <si>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</si>
  <si>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</si>
  <si>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</si>
  <si>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</si>
  <si>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</si>
  <si>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</si>
  <si>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</si>
  <si>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</si>
  <si>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</si>
  <si>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</si>
  <si>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</si>
  <si>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</si>
  <si>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</si>
  <si>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</si>
  <si>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</si>
  <si>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</si>
  <si>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</si>
  <si>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</si>
  <si>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</si>
  <si>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</si>
  <si>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</si>
  <si>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</si>
  <si>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</si>
  <si>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</si>
  <si>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</si>
  <si>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</si>
  <si>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</si>
  <si>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</si>
  <si>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</si>
  <si>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</si>
  <si>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</si>
  <si>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</si>
  <si>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</si>
  <si>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</si>
  <si>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</si>
  <si>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</si>
  <si>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</si>
  <si>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</si>
  <si>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</si>
  <si>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</si>
  <si>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</si>
  <si>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</si>
  <si>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</si>
  <si>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</si>
  <si>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</si>
  <si>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</si>
  <si>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</si>
  <si>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</si>
  <si>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</si>
  <si>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</si>
  <si>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</si>
  <si>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</si>
  <si>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</si>
  <si>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</si>
  <si>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</si>
  <si>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</si>
  <si>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</si>
  <si>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</si>
  <si>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</si>
  <si>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</si>
  <si>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</si>
  <si>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</si>
  <si>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</si>
  <si>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</si>
  <si>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</si>
  <si>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</si>
  <si>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</si>
  <si>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</si>
  <si>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</si>
  <si>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</si>
  <si>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</si>
  <si>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</si>
  <si>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</si>
  <si>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</si>
  <si>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</si>
  <si>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</si>
  <si>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</si>
  <si>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</si>
  <si>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</si>
  <si>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</si>
  <si>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</si>
  <si>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</si>
  <si>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</si>
  <si>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</si>
  <si>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</si>
  <si>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</si>
  <si>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</si>
  <si>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</si>
  <si>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</si>
  <si>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</si>
  <si>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</si>
  <si>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</si>
  <si>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</si>
  <si>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</si>
  <si>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</si>
  <si>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</si>
  <si>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</si>
  <si>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</si>
  <si>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</si>
  <si>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</si>
  <si>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</si>
  <si>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</si>
  <si>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</si>
  <si>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</si>
  <si>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</si>
  <si>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</si>
  <si>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</si>
  <si>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</si>
  <si>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</si>
  <si>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</si>
  <si>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</si>
  <si>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</si>
  <si>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</si>
  <si>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</si>
  <si>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</si>
  <si>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</si>
  <si>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</si>
  <si>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</si>
  <si>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</si>
  <si>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</si>
  <si>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</si>
  <si>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</si>
  <si>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</si>
  <si>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</si>
  <si>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</si>
  <si>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</si>
  <si>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</si>
  <si>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</si>
  <si>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</si>
  <si>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</si>
  <si>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</si>
  <si>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</si>
  <si>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</si>
  <si>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</si>
  <si>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</si>
  <si>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</si>
  <si>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</si>
  <si>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</si>
  <si>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</si>
  <si>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</si>
  <si>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</si>
  <si>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</si>
  <si>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</si>
  <si>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</si>
  <si>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</si>
  <si>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</si>
  <si>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</si>
  <si>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</si>
  <si>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</si>
  <si>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</si>
  <si>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</si>
  <si>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</si>
  <si>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</si>
  <si>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</si>
  <si>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</si>
  <si>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</si>
  <si>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</si>
  <si>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</si>
  <si>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</si>
  <si>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</si>
  <si>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</si>
  <si>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</si>
  <si>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</si>
  <si>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</si>
  <si>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</si>
  <si>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</si>
  <si>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</si>
  <si>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</si>
  <si>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</si>
  <si>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</si>
  <si>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</si>
  <si>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</si>
  <si>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</si>
  <si>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</si>
  <si>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</si>
  <si>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</si>
  <si>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</si>
  <si>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</si>
  <si>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</si>
  <si>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</si>
  <si>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</si>
  <si>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</si>
  <si>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</si>
  <si>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</si>
  <si>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</si>
  <si>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</si>
  <si>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</si>
  <si>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</si>
  <si>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</si>
  <si>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</si>
  <si>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</si>
  <si>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</si>
  <si>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</si>
  <si>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</si>
  <si>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</si>
  <si>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</si>
  <si>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</si>
  <si>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</si>
  <si>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</si>
  <si>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</si>
  <si>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</si>
  <si>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</si>
  <si>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</si>
  <si>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</si>
  <si>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</si>
  <si>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</si>
  <si>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</si>
  <si>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</si>
  <si>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</si>
  <si>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</si>
  <si>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</si>
  <si>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</si>
  <si>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</si>
  <si>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</si>
  <si>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</si>
  <si>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</si>
  <si>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</si>
  <si>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</si>
  <si>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</si>
  <si>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</si>
  <si>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</si>
  <si>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</si>
  <si>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</si>
  <si>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</si>
  <si>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</si>
  <si>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</si>
  <si>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</si>
  <si>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</si>
  <si>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</si>
  <si>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</si>
  <si>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</si>
  <si>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</si>
  <si>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</si>
  <si>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</si>
  <si>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</si>
  <si>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</si>
  <si>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</si>
  <si>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</si>
  <si>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</si>
  <si>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</si>
  <si>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</si>
  <si>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</si>
  <si>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</si>
  <si>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</si>
  <si>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</si>
  <si>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</si>
  <si>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</si>
  <si>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</si>
  <si>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</si>
  <si>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</si>
  <si>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</si>
  <si>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</si>
  <si>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</si>
  <si>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</si>
  <si>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</si>
  <si>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</si>
  <si>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</si>
  <si>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</si>
  <si>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</si>
  <si>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</si>
  <si>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</si>
  <si>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</si>
  <si>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</si>
  <si>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</si>
  <si>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</si>
  <si>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</si>
  <si>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</si>
  <si>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</si>
  <si>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</si>
  <si>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</si>
  <si>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</si>
  <si>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</si>
  <si>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</si>
  <si>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</si>
  <si>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</si>
  <si>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</si>
  <si>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</si>
  <si>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</si>
  <si>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</si>
  <si>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</si>
  <si>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</si>
  <si>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</si>
  <si>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</si>
  <si>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</si>
  <si>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</si>
  <si>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</si>
  <si>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</si>
  <si>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</si>
  <si>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</si>
  <si>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</si>
  <si>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</si>
  <si>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</si>
  <si>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</si>
  <si>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</si>
  <si>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</si>
  <si>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</si>
  <si>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</si>
  <si>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</si>
  <si>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</si>
  <si>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</si>
  <si>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</si>
  <si>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</si>
  <si>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</si>
  <si>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</si>
  <si>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</si>
  <si>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</si>
  <si>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</si>
  <si>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</si>
  <si>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</si>
  <si>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</si>
  <si>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</si>
  <si>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</si>
  <si>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</si>
  <si>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</si>
  <si>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</si>
  <si>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</si>
  <si>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</si>
  <si>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</si>
  <si>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</si>
  <si>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</si>
  <si>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</si>
  <si>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</si>
  <si>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</si>
  <si>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</si>
  <si>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</si>
  <si>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</si>
  <si>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</si>
  <si>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</si>
  <si>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</si>
  <si>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</si>
  <si>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</si>
  <si>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</si>
  <si>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</si>
  <si>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</si>
  <si>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</si>
  <si>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</si>
  <si>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</si>
  <si>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</si>
  <si>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</si>
  <si>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</si>
  <si>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</si>
  <si>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</si>
  <si>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</si>
  <si>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</si>
  <si>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</si>
  <si>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</si>
  <si>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</si>
  <si>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</si>
  <si>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</si>
  <si>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</si>
  <si>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</si>
  <si>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</si>
  <si>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</si>
  <si>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</si>
  <si>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</si>
  <si>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</si>
  <si>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</si>
  <si>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</si>
  <si>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</si>
  <si>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</si>
  <si>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</si>
  <si>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</si>
  <si>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</si>
  <si>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</si>
  <si>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</si>
  <si>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</si>
  <si>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</si>
  <si>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</si>
  <si>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</si>
  <si>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</si>
  <si>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</si>
  <si>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</si>
  <si>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</si>
  <si>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</si>
  <si>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</si>
  <si>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</si>
  <si>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</si>
  <si>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</si>
  <si>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</si>
  <si>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</si>
  <si>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</si>
  <si>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</si>
  <si>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</si>
  <si>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</si>
  <si>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</si>
  <si>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</si>
  <si>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</si>
  <si>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</si>
  <si>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</si>
  <si>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</si>
  <si>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</si>
  <si>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</si>
  <si>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</si>
  <si>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</si>
  <si>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</si>
  <si>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</si>
  <si>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</si>
  <si>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</si>
  <si>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</si>
  <si>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</si>
  <si>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</si>
  <si>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</si>
  <si>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</si>
  <si>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</si>
  <si>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</si>
  <si>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</si>
  <si>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</si>
  <si>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</si>
  <si>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</si>
  <si>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</si>
  <si>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</si>
  <si>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</si>
  <si>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</si>
  <si>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</si>
  <si>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</si>
  <si>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</si>
  <si>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</si>
  <si>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</si>
  <si>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</si>
  <si>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</si>
  <si>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</si>
  <si>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</si>
  <si>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</si>
  <si>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</si>
  <si>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</si>
  <si>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</si>
  <si>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</si>
  <si>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</si>
  <si>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</si>
  <si>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</si>
  <si>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</si>
  <si>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</si>
  <si>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</si>
  <si>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</si>
  <si>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</si>
  <si>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</si>
  <si>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</si>
  <si>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</si>
  <si>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</si>
  <si>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</si>
  <si>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</si>
  <si>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</si>
  <si>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</si>
  <si>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</si>
  <si>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</si>
  <si>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</si>
  <si>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</si>
  <si>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</si>
  <si>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</si>
  <si>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</si>
  <si>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</si>
  <si>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</si>
  <si>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</si>
  <si>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</si>
  <si>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</si>
  <si>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</si>
  <si>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</si>
  <si>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</si>
  <si>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</si>
  <si>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</si>
  <si>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</si>
  <si>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</si>
  <si>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</si>
  <si>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</si>
  <si>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</si>
  <si>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</si>
  <si>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</si>
  <si>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</si>
  <si>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</si>
  <si>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</si>
  <si>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</si>
  <si>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</si>
  <si>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</si>
  <si>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</si>
  <si>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</si>
  <si>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</si>
  <si>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</si>
  <si>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</si>
  <si>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</si>
  <si>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</si>
  <si>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</si>
  <si>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</si>
  <si>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</si>
  <si>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</si>
  <si>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</si>
  <si>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</si>
  <si>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</si>
  <si>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</si>
  <si>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</si>
  <si>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</si>
  <si>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</si>
  <si>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</si>
  <si>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</si>
  <si>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</si>
  <si>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</si>
  <si>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</si>
  <si>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</si>
  <si>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</si>
  <si>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</si>
  <si>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</si>
  <si>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</si>
  <si>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</si>
  <si>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</si>
  <si>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</si>
  <si>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</si>
  <si>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</si>
  <si>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</si>
  <si>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</si>
  <si>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</si>
  <si>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</si>
  <si>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</si>
  <si>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</si>
  <si>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</si>
  <si>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</si>
  <si>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</si>
  <si>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</si>
  <si>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</si>
  <si>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</si>
  <si>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</si>
  <si>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</si>
  <si>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</si>
  <si>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</si>
  <si>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</si>
  <si>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</si>
  <si>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</si>
  <si>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</si>
  <si>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</si>
  <si>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</si>
  <si>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</si>
  <si>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</si>
  <si>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</si>
  <si>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</si>
  <si>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</si>
  <si>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</si>
  <si>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</si>
  <si>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</si>
  <si>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</si>
  <si>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</si>
  <si>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</si>
  <si>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</si>
  <si>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</si>
  <si>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</si>
  <si>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</si>
  <si>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</si>
  <si>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</si>
  <si>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</si>
  <si>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</si>
  <si>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</si>
  <si>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</si>
  <si>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</si>
  <si>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</si>
  <si>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</si>
  <si>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</si>
  <si>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</si>
  <si>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</si>
  <si>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</si>
  <si>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</si>
  <si>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</si>
  <si>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</si>
  <si>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</si>
  <si>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</si>
  <si>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</si>
  <si>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</si>
  <si>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</si>
  <si>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</si>
  <si>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</si>
  <si>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</si>
  <si>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</si>
  <si>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</si>
  <si>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</si>
  <si>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</si>
  <si>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</si>
  <si>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</si>
  <si>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</si>
  <si>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</si>
  <si>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</si>
  <si>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</si>
  <si>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</si>
  <si>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</si>
  <si>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</si>
  <si>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</si>
  <si>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</si>
  <si>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</si>
  <si>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</si>
  <si>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</si>
  <si>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</si>
  <si>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</si>
  <si>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</si>
  <si>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</si>
  <si>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</si>
  <si>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</si>
  <si>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</si>
  <si>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</si>
  <si>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</si>
  <si>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</si>
  <si>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</si>
  <si>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</si>
  <si>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</si>
  <si>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</si>
  <si>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</si>
  <si>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</si>
  <si>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</si>
  <si>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</si>
  <si>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</si>
  <si>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</si>
  <si>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</si>
  <si>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</si>
  <si>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</si>
  <si>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</si>
  <si>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</si>
  <si>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</si>
  <si>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</si>
  <si>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</si>
  <si>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</si>
  <si>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</si>
  <si>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</si>
  <si>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</si>
  <si>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</si>
  <si>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</si>
  <si>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</si>
  <si>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</si>
  <si>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</si>
  <si>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</si>
  <si>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</si>
  <si>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</si>
  <si>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</si>
  <si>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</si>
  <si>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</si>
  <si>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</si>
  <si>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</si>
  <si>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</si>
  <si>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</si>
  <si>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</si>
  <si>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</si>
  <si>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</si>
  <si>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</si>
  <si>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</si>
  <si>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</si>
  <si>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</si>
  <si>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</si>
  <si>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</si>
  <si>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</si>
  <si>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</si>
  <si>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</si>
  <si>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</si>
  <si>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</si>
  <si>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</si>
  <si>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</si>
  <si>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</si>
  <si>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</si>
  <si>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</si>
  <si>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</si>
  <si>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</si>
  <si>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</si>
  <si>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</si>
  <si>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</si>
  <si>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</si>
  <si>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</si>
  <si>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</si>
  <si>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</si>
  <si>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</si>
  <si>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</si>
  <si>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</si>
  <si>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</si>
  <si>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</si>
  <si>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</si>
  <si>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</si>
  <si>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</si>
  <si>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</si>
  <si>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</si>
  <si>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</si>
  <si>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</si>
  <si>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</si>
  <si>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</si>
  <si>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</si>
  <si>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</si>
  <si>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</si>
  <si>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</si>
  <si>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</si>
  <si>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</si>
  <si>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</si>
  <si>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</si>
  <si>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</si>
  <si>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</si>
  <si>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</si>
  <si>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</si>
  <si>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</si>
  <si>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</si>
  <si>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</si>
  <si>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</si>
  <si>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</si>
  <si>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</si>
  <si>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</si>
  <si>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</si>
  <si>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</si>
  <si>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</si>
  <si>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</si>
  <si>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</si>
  <si>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</si>
  <si>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</si>
  <si>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</si>
  <si>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</si>
  <si>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</si>
  <si>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</si>
  <si>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</si>
  <si>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</si>
  <si>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</si>
  <si>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</si>
  <si>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</si>
  <si>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</si>
  <si>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</si>
  <si>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</si>
  <si>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</si>
  <si>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</si>
  <si>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</si>
  <si>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</si>
  <si>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</si>
  <si>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</si>
  <si>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</si>
  <si>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</si>
  <si>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</si>
  <si>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</si>
  <si>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</si>
  <si>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</si>
  <si>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</si>
  <si>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</si>
  <si>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</si>
  <si>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</si>
  <si>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</si>
  <si>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</si>
  <si>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</si>
  <si>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</si>
  <si>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</si>
  <si>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</si>
  <si>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</si>
  <si>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</si>
  <si>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</si>
  <si>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</si>
  <si>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</si>
  <si>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</si>
  <si>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</si>
  <si>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</si>
  <si>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</si>
  <si>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</si>
  <si>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</si>
  <si>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</si>
  <si>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</si>
  <si>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</si>
  <si>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</si>
  <si>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</si>
  <si>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</si>
  <si>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</si>
  <si>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</si>
  <si>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</si>
  <si>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</si>
  <si>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</si>
  <si>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</si>
  <si>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</si>
  <si>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</si>
  <si>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</si>
  <si>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</si>
  <si>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</si>
  <si>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</si>
  <si>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</si>
  <si>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</si>
  <si>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</si>
  <si>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</si>
  <si>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</si>
  <si>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</si>
  <si>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</si>
  <si>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</si>
  <si>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</si>
  <si>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</si>
  <si>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</si>
  <si>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</si>
  <si>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</si>
  <si>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</si>
  <si>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</si>
  <si>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</si>
  <si>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</si>
  <si>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</si>
  <si>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</si>
  <si>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</si>
  <si>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</si>
  <si>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</si>
  <si>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</si>
  <si>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</si>
  <si>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</si>
  <si>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</si>
  <si>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</si>
  <si>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</si>
  <si>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</si>
  <si>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</si>
  <si>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</si>
  <si>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</si>
  <si>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</si>
  <si>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</si>
  <si>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</si>
  <si>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</si>
  <si>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</si>
  <si>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</si>
  <si>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</si>
  <si>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</si>
  <si>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</si>
  <si>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</si>
  <si>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</si>
  <si>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</si>
  <si>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</si>
  <si>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</si>
  <si>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</si>
  <si>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</si>
  <si>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</si>
  <si>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</si>
  <si>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</si>
  <si>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</si>
  <si>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</si>
  <si>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</si>
  <si>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</si>
  <si>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</si>
  <si>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</si>
  <si>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</si>
  <si>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</si>
  <si>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</si>
  <si>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</si>
  <si>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</si>
  <si>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</si>
  <si>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</si>
  <si>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</si>
  <si>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</si>
  <si>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</si>
  <si>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</si>
  <si>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</si>
  <si>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</si>
  <si>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</si>
  <si>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</si>
  <si>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</si>
  <si>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</si>
  <si>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</si>
  <si>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</si>
  <si>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</si>
  <si>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</si>
  <si>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</si>
  <si>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</si>
  <si>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</si>
  <si>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</si>
  <si>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</si>
  <si>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</si>
  <si>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</si>
  <si>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</si>
  <si>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</si>
  <si>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</si>
  <si>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</si>
  <si>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</si>
  <si>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</si>
  <si>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</si>
  <si>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</si>
  <si>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</si>
  <si>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</si>
  <si>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</si>
  <si>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</si>
  <si>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</si>
  <si>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</si>
  <si>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</si>
  <si>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</si>
  <si>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</si>
  <si>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</si>
  <si>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</si>
  <si>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</si>
  <si>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</si>
  <si>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</si>
  <si>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</si>
  <si>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</si>
  <si>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</si>
  <si>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</si>
  <si>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</si>
  <si>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</si>
  <si>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</si>
  <si>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</si>
  <si>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</si>
  <si>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</si>
  <si>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</si>
  <si>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</si>
  <si>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</si>
  <si>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</si>
  <si>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</si>
  <si>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</si>
  <si>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</si>
  <si>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</si>
  <si>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</si>
  <si>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</si>
  <si>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</si>
  <si>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</si>
  <si>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</si>
  <si>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</si>
  <si>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</si>
  <si>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</si>
  <si>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</si>
  <si>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</si>
  <si>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</si>
  <si>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</si>
  <si>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</si>
  <si>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</si>
  <si>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</si>
  <si>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</si>
  <si>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</si>
  <si>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</si>
  <si>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</si>
  <si>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</si>
  <si>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</si>
  <si>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</si>
  <si>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</si>
  <si>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</si>
  <si>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</si>
  <si>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</si>
  <si>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</si>
  <si>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</si>
  <si>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</si>
  <si>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</si>
  <si>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</si>
  <si>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</si>
  <si>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</si>
  <si>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</si>
  <si>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</si>
  <si>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</si>
  <si>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</si>
  <si>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</si>
  <si>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</si>
  <si>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</si>
  <si>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</si>
  <si>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</si>
  <si>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</si>
  <si>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</si>
  <si>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</si>
  <si>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</si>
  <si>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</si>
  <si>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</si>
  <si>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</si>
  <si>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</si>
  <si>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</si>
  <si>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</si>
  <si>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</si>
  <si>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</si>
  <si>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</si>
  <si>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</si>
  <si>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</si>
  <si>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</si>
  <si>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</si>
  <si>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</si>
  <si>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</si>
  <si>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</si>
  <si>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</si>
  <si>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</si>
  <si>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</si>
  <si>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</si>
  <si>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</si>
  <si>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</si>
  <si>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</si>
  <si>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</si>
  <si>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</si>
  <si>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</si>
  <si>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</si>
  <si>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</si>
  <si>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</si>
  <si>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</si>
  <si>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</si>
  <si>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</si>
  <si>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</si>
  <si>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</si>
  <si>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</si>
  <si>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</si>
  <si>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</si>
  <si>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</si>
  <si>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</si>
  <si>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</si>
  <si>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</si>
  <si>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</si>
  <si>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</si>
  <si>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</si>
  <si>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</si>
  <si>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</si>
  <si>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</si>
  <si>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</si>
  <si>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</si>
  <si>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</si>
  <si>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</si>
  <si>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</si>
  <si>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</si>
  <si>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</si>
  <si>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</si>
  <si>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</si>
  <si>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</si>
  <si>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</si>
  <si>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</si>
  <si>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</si>
  <si>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</si>
  <si>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</si>
  <si>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</si>
  <si>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</si>
  <si>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</si>
  <si>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</si>
  <si>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</si>
  <si>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</si>
  <si>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</si>
  <si>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</si>
  <si>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</si>
  <si>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</si>
  <si>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</si>
  <si>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</si>
  <si>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</si>
  <si>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</si>
  <si>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</si>
  <si>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</si>
  <si>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</si>
  <si>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</si>
  <si>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</si>
  <si>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</si>
  <si>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</si>
  <si>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</si>
  <si>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</si>
  <si>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</si>
  <si>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</si>
  <si>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</si>
  <si>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</si>
  <si>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</si>
  <si>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</si>
  <si>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</si>
  <si>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</si>
  <si>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</si>
  <si>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</si>
  <si>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</si>
  <si>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</si>
  <si>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</si>
  <si>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</si>
  <si>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</si>
  <si>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</si>
  <si>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</si>
  <si>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</si>
  <si>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</si>
  <si>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</si>
  <si>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</si>
  <si>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</si>
  <si>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</si>
  <si>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</si>
  <si>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</si>
  <si>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</si>
  <si>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</si>
  <si>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</si>
  <si>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</si>
  <si>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</si>
  <si>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</si>
  <si>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</si>
  <si>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</si>
  <si>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</si>
  <si>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</si>
  <si>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</si>
  <si>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</si>
  <si>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</si>
  <si>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</si>
  <si>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</si>
  <si>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</si>
  <si>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</si>
  <si>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</si>
  <si>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</si>
  <si>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</si>
  <si>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</si>
  <si>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</si>
  <si>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</si>
  <si>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</si>
  <si>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</si>
  <si>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</si>
  <si>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</si>
  <si>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</si>
  <si>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</si>
  <si>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</si>
  <si>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</si>
  <si>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</si>
  <si>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</si>
  <si>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</si>
  <si>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</si>
  <si>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</si>
  <si>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</si>
  <si>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</si>
  <si>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</si>
  <si>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</si>
  <si>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</si>
  <si>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</si>
  <si>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</si>
  <si>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</si>
  <si>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</si>
  <si>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</si>
  <si>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</si>
  <si>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</si>
  <si>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</si>
  <si>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</si>
  <si>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</si>
  <si>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</si>
  <si>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</si>
  <si>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</si>
  <si>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</si>
  <si>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</si>
  <si>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</si>
  <si>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</si>
  <si>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</si>
  <si>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</si>
  <si>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</si>
  <si>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</si>
  <si>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</si>
  <si>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</si>
  <si>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</si>
  <si>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</si>
  <si>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</si>
  <si>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</si>
  <si>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</si>
  <si>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</si>
  <si>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</si>
  <si>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</si>
  <si>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</si>
  <si>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</si>
  <si>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</si>
  <si>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</si>
  <si>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</si>
  <si>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</si>
  <si>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</si>
  <si>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</si>
  <si>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</si>
  <si>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</si>
  <si>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</si>
  <si>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</si>
  <si>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</si>
  <si>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</si>
  <si>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</si>
  <si>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</si>
  <si>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</si>
  <si>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</si>
  <si>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</si>
  <si>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</si>
  <si>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</si>
  <si>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</si>
  <si>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</si>
  <si>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</si>
  <si>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</si>
  <si>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</si>
  <si>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</si>
  <si>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</si>
  <si>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</si>
  <si>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</si>
  <si>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</si>
  <si>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</si>
  <si>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</si>
  <si>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</si>
  <si>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</si>
  <si>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</si>
  <si>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</si>
  <si>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</si>
  <si>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</si>
  <si>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</si>
  <si>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</si>
  <si>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</si>
  <si>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</si>
  <si>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</si>
  <si>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</si>
  <si>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</si>
  <si>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</si>
  <si>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</si>
  <si>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</si>
  <si>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</si>
  <si>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</si>
  <si>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</si>
  <si>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</si>
  <si>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</si>
  <si>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</si>
  <si>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</si>
  <si>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</si>
  <si>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</si>
  <si>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</si>
  <si>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</si>
  <si>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</si>
  <si>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</si>
  <si>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</si>
  <si>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</si>
  <si>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</si>
  <si>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</si>
  <si>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</si>
  <si>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</si>
  <si>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</si>
  <si>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</si>
  <si>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</si>
  <si>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</si>
  <si>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</si>
  <si>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</si>
  <si>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</si>
  <si>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</si>
  <si>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</si>
  <si>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</si>
  <si>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</si>
  <si>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</si>
  <si>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</si>
  <si>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</si>
  <si>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</si>
  <si>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</si>
  <si>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</si>
  <si>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</si>
  <si>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</si>
  <si>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</si>
  <si>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</si>
  <si>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</si>
  <si>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</si>
  <si>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</si>
  <si>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</si>
  <si>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</si>
  <si>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</si>
  <si>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</si>
  <si>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</si>
  <si>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</si>
  <si>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</si>
  <si>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</si>
  <si>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</si>
  <si>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</si>
  <si>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</si>
  <si>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</si>
  <si>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</si>
  <si>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</si>
  <si>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</si>
  <si>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</si>
  <si>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</si>
  <si>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</si>
  <si>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</si>
  <si>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</si>
  <si>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</si>
  <si>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</si>
  <si>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</si>
  <si>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</si>
  <si>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</si>
  <si>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</si>
  <si>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</si>
  <si>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</si>
  <si>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</si>
  <si>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</si>
  <si>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</si>
  <si>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</si>
  <si>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</si>
  <si>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</si>
  <si>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</si>
  <si>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</si>
  <si>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</si>
  <si>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</si>
  <si>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</si>
  <si>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</si>
  <si>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</si>
  <si>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</si>
  <si>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</si>
  <si>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</si>
  <si>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</si>
  <si>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</si>
  <si>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</si>
  <si>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</si>
  <si>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</si>
  <si>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</si>
  <si>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</si>
  <si>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</si>
  <si>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</si>
  <si>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</si>
  <si>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</si>
  <si>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</si>
  <si>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</si>
  <si>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</si>
  <si>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</si>
  <si>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</si>
  <si>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</si>
  <si>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</si>
  <si>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</si>
  <si>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</si>
  <si>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</si>
  <si>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</si>
  <si>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</si>
  <si>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</si>
  <si>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</si>
  <si>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</si>
  <si>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</si>
  <si>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</si>
  <si>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</si>
  <si>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</si>
  <si>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</si>
  <si>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</si>
  <si>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</si>
  <si>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</si>
  <si>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</si>
  <si>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</si>
  <si>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</si>
  <si>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</si>
  <si>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</si>
  <si>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</si>
  <si>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</si>
  <si>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</si>
  <si>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</si>
  <si>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</si>
  <si>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</si>
  <si>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</si>
  <si>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</si>
  <si>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</si>
  <si>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</si>
  <si>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</si>
  <si>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</si>
  <si>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</si>
  <si>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</si>
  <si>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</si>
  <si>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</si>
  <si>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</si>
  <si>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</si>
  <si>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</si>
  <si>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</si>
  <si>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</si>
  <si>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</si>
  <si>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</si>
  <si>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</si>
  <si>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</si>
  <si>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</si>
  <si>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</si>
  <si>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</si>
  <si>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</si>
  <si>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</si>
  <si>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</si>
  <si>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</si>
  <si>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</si>
  <si>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</si>
  <si>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</si>
  <si>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</si>
  <si>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</si>
  <si>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</si>
  <si>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</si>
  <si>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</si>
  <si>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</si>
  <si>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</si>
  <si>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</si>
  <si>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</si>
  <si>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</si>
  <si>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</si>
  <si>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</si>
  <si>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</si>
  <si>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</si>
  <si>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</si>
  <si>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</si>
  <si>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</si>
  <si>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</si>
  <si>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</si>
  <si>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</si>
  <si>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</si>
  <si>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</si>
  <si>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</si>
  <si>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</si>
  <si>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</si>
  <si>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</si>
  <si>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</si>
  <si>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</si>
  <si>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</si>
  <si>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</si>
  <si>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</si>
  <si>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</si>
  <si>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</si>
  <si>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</si>
  <si>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</si>
  <si>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</si>
  <si>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</si>
  <si>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</si>
  <si>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</si>
  <si>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</si>
  <si>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</si>
  <si>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</si>
  <si>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</si>
  <si>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</si>
  <si>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</si>
  <si>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</si>
  <si>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</si>
  <si>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</si>
  <si>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</si>
  <si>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</si>
  <si>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</si>
  <si>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</si>
  <si>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</si>
  <si>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</si>
  <si>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</si>
  <si>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</si>
  <si>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</si>
  <si>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</si>
  <si>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</si>
  <si>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</si>
  <si>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</si>
  <si>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</si>
  <si>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</si>
  <si>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</si>
  <si>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</si>
  <si>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</si>
  <si>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</si>
  <si>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</si>
  <si>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</si>
  <si>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</si>
  <si>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</si>
  <si>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</si>
  <si>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</si>
  <si>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</si>
  <si>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</si>
  <si>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</si>
  <si>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</si>
  <si>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</si>
  <si>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</si>
  <si>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</si>
  <si>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</si>
  <si>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</si>
  <si>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</si>
  <si>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</si>
  <si>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</si>
  <si>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</si>
  <si>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</si>
  <si>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</si>
  <si>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</si>
  <si>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</si>
  <si>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</si>
  <si>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</si>
  <si>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</si>
  <si>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</si>
  <si>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</si>
  <si>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</si>
  <si>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</si>
  <si>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</si>
  <si>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</si>
  <si>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</si>
  <si>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</si>
  <si>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</si>
  <si>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</si>
  <si>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</si>
  <si>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</si>
  <si>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</si>
  <si>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</si>
  <si>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</si>
  <si>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</si>
  <si>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</si>
  <si>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</si>
  <si>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</si>
  <si>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</si>
  <si>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</si>
  <si>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</si>
  <si>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</si>
  <si>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</si>
  <si>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</si>
  <si>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</si>
  <si>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</si>
  <si>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</si>
  <si>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</si>
  <si>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</si>
  <si>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</si>
  <si>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</si>
  <si>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</si>
  <si>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</si>
  <si>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</si>
  <si>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</si>
  <si>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</si>
  <si>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</si>
  <si>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</si>
  <si>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</si>
  <si>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</si>
  <si>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</si>
  <si>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</si>
  <si>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</si>
  <si>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</si>
  <si>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</si>
  <si>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</si>
  <si>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</si>
  <si>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</si>
  <si>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</si>
  <si>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</si>
  <si>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</si>
  <si>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</si>
  <si>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</si>
  <si>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</si>
  <si>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</si>
  <si>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</si>
  <si>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</si>
  <si>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</si>
  <si>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</si>
  <si>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</si>
  <si>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</si>
  <si>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</si>
  <si>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</si>
  <si>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</si>
  <si>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</si>
  <si>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</si>
  <si>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</si>
  <si>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</si>
  <si>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</si>
  <si>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</si>
  <si>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</si>
  <si>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</si>
  <si>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</si>
  <si>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</si>
  <si>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</si>
  <si>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</si>
  <si>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</si>
  <si>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</si>
  <si>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</si>
  <si>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</si>
  <si>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</si>
  <si>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</si>
  <si>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</si>
  <si>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</si>
  <si>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</si>
  <si>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</si>
  <si>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</si>
  <si>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</si>
  <si>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</si>
  <si>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</si>
  <si>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</si>
  <si>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</si>
  <si>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</si>
  <si>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</si>
  <si>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</si>
  <si>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</si>
  <si>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</si>
  <si>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</si>
  <si>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</si>
  <si>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</si>
  <si>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</si>
  <si>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</si>
  <si>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</si>
  <si>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</si>
  <si>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</si>
  <si>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</si>
  <si>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</si>
  <si>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</si>
  <si>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</si>
  <si>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</si>
  <si>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</si>
  <si>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</si>
  <si>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</si>
  <si>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</si>
  <si>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</si>
  <si>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</si>
  <si>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</si>
  <si>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</si>
  <si>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</si>
  <si>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</si>
  <si>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</si>
  <si>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</si>
  <si>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</si>
  <si>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</si>
  <si>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</si>
  <si>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</si>
  <si>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</si>
  <si>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</si>
  <si>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</si>
  <si>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</si>
  <si>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</si>
  <si>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</si>
  <si>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</si>
  <si>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</si>
  <si>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</si>
  <si>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</si>
  <si>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</si>
  <si>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</si>
  <si>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</si>
  <si>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</si>
  <si>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</si>
  <si>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</si>
  <si>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</si>
  <si>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</si>
  <si>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</si>
  <si>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</si>
  <si>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</si>
  <si>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</si>
  <si>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</si>
  <si>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</si>
  <si>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</si>
  <si>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</si>
  <si>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</si>
  <si>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</si>
  <si>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</si>
  <si>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</si>
  <si>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</si>
  <si>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</si>
  <si>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</si>
  <si>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</si>
  <si>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</si>
  <si>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</si>
  <si>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</si>
  <si>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</si>
  <si>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</si>
  <si>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</si>
  <si>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</si>
  <si>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</si>
  <si>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</si>
  <si>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</si>
  <si>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</si>
  <si>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</si>
  <si>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</si>
  <si>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</si>
  <si>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</si>
  <si>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</si>
  <si>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</si>
  <si>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</si>
  <si>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</si>
  <si>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</si>
  <si>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</si>
  <si>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</si>
  <si>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</si>
  <si>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</si>
  <si>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</si>
  <si>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</si>
  <si>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</si>
  <si>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</si>
  <si>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</si>
  <si>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</si>
  <si>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</si>
  <si>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</si>
  <si>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</si>
  <si>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</si>
  <si>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</si>
  <si>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</si>
  <si>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</si>
  <si>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</si>
  <si>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</si>
  <si>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</si>
  <si>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</si>
  <si>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</si>
  <si>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</si>
  <si>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</si>
  <si>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</si>
  <si>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</si>
  <si>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</si>
  <si>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</si>
  <si>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</si>
  <si>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</si>
  <si>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</si>
  <si>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</si>
  <si>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</si>
  <si>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</si>
  <si>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</si>
  <si>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</si>
  <si>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</si>
  <si>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</si>
  <si>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</si>
  <si>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</si>
  <si>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</si>
  <si>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</si>
  <si>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</si>
  <si>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</si>
  <si>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</si>
  <si>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</si>
  <si>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</si>
  <si>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</si>
  <si>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</si>
  <si>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</si>
  <si>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</si>
  <si>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</si>
  <si>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</si>
  <si>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</si>
  <si>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</si>
  <si>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</si>
  <si>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</si>
  <si>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</si>
  <si>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</si>
  <si>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</si>
  <si>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</si>
  <si>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</si>
  <si>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</si>
  <si>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</si>
  <si>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</si>
  <si>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</si>
  <si>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</si>
  <si>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</si>
  <si>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</si>
  <si>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</si>
  <si>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</si>
  <si>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</si>
  <si>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</si>
  <si>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</si>
  <si>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</si>
  <si>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</si>
  <si>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</si>
  <si>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</si>
  <si>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</si>
  <si>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</si>
  <si>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</si>
  <si>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</si>
  <si>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</si>
  <si>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</si>
  <si>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</si>
  <si>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</si>
  <si>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</si>
  <si>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</si>
  <si>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</si>
  <si>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</si>
  <si>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</si>
  <si>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</si>
  <si>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</si>
  <si>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</si>
  <si>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</si>
  <si>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</si>
  <si>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</si>
  <si>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</si>
  <si>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</si>
  <si>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</si>
  <si>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</si>
  <si>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</si>
  <si>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</si>
  <si>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</si>
  <si>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</si>
  <si>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</si>
  <si>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</si>
  <si>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</si>
  <si>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</si>
  <si>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</si>
  <si>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</si>
  <si>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</si>
  <si>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</si>
  <si>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</si>
  <si>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</si>
  <si>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</si>
  <si>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</si>
  <si>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</si>
  <si>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</si>
  <si>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</si>
  <si>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</si>
  <si>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</si>
  <si>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</si>
  <si>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</si>
  <si>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</si>
  <si>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</si>
  <si>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</si>
  <si>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</si>
  <si>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</si>
  <si>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</si>
  <si>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</si>
  <si>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</si>
  <si>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</si>
  <si>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</si>
  <si>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</si>
  <si>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</si>
  <si>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</si>
  <si>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</si>
  <si>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</si>
  <si>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</si>
  <si>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</si>
  <si>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</si>
  <si>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</si>
  <si>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</si>
  <si>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</si>
  <si>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</si>
  <si>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</si>
  <si>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</si>
  <si>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</si>
  <si>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</si>
  <si>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</si>
  <si>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</si>
  <si>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</si>
  <si>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</si>
  <si>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</si>
  <si>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</si>
  <si>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</si>
  <si>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</si>
  <si>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</si>
  <si>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</si>
  <si>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</si>
  <si>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</si>
  <si>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</si>
  <si>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</si>
  <si>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</si>
  <si>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</si>
  <si>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</si>
  <si>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</si>
  <si>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</si>
  <si>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</si>
  <si>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</si>
  <si>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</si>
  <si>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</si>
  <si>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</si>
  <si>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</si>
  <si>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</si>
  <si>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</si>
  <si>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</si>
  <si>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</si>
  <si>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</si>
  <si>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</si>
  <si>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</si>
  <si>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</si>
  <si>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</si>
  <si>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</si>
  <si>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</si>
  <si>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</si>
  <si>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</si>
  <si>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</si>
  <si>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</si>
  <si>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</si>
  <si>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</si>
  <si>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</si>
  <si>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</si>
  <si>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</si>
  <si>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</si>
  <si>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</si>
  <si>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</si>
  <si>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</si>
  <si>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</si>
  <si>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</si>
  <si>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</si>
  <si>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</si>
  <si>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</si>
  <si>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</si>
  <si>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</si>
  <si>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</si>
  <si>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</si>
  <si>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</si>
  <si>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</si>
  <si>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</si>
  <si>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</si>
  <si>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</si>
  <si>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</si>
  <si>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</si>
  <si>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</si>
  <si>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</si>
  <si>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</si>
  <si>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</si>
  <si>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</si>
  <si>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</si>
  <si>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</si>
  <si>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</si>
  <si>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</si>
  <si>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</si>
  <si>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</si>
  <si>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</si>
  <si>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</si>
  <si>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</si>
  <si>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</si>
  <si>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</si>
  <si>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</si>
  <si>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</si>
  <si>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</si>
  <si>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</si>
  <si>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</si>
  <si>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</si>
  <si>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</si>
  <si>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</si>
  <si>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</si>
  <si>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</si>
  <si>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</si>
  <si>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</si>
  <si>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</si>
  <si>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</si>
  <si>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</si>
  <si>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</si>
  <si>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</si>
  <si>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</si>
  <si>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</si>
  <si>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</si>
  <si>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</si>
  <si>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</si>
  <si>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</si>
  <si>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</si>
  <si>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</si>
  <si>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</si>
  <si>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</si>
  <si>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</si>
  <si>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</si>
  <si>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</si>
  <si>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</si>
  <si>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</si>
  <si>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</si>
  <si>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</si>
  <si>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</si>
  <si>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</si>
  <si>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</si>
  <si>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</si>
  <si>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</si>
  <si>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</si>
  <si>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</si>
  <si>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</si>
  <si>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</si>
  <si>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</si>
  <si>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</si>
  <si>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</si>
  <si>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</si>
  <si>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</si>
  <si>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</si>
  <si>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</si>
  <si>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</si>
  <si>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</si>
  <si>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</si>
  <si>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</si>
  <si>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</si>
  <si>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</si>
  <si>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</si>
  <si>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</si>
  <si>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</si>
  <si>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</si>
  <si>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</si>
  <si>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</si>
  <si>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</si>
  <si>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</si>
  <si>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</si>
  <si>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</si>
  <si>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</si>
  <si>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</si>
  <si>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</si>
  <si>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</si>
  <si>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</si>
  <si>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</si>
  <si>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</si>
  <si>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</si>
  <si>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</si>
  <si>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</si>
  <si>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</si>
  <si>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</si>
  <si>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</si>
  <si>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</si>
  <si>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</si>
  <si>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</si>
  <si>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</si>
  <si>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</si>
  <si>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</si>
  <si>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</si>
  <si>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</si>
  <si>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</si>
  <si>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</si>
  <si>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</si>
  <si>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</si>
  <si>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</si>
  <si>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</si>
  <si>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</si>
  <si>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</si>
  <si>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</si>
  <si>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</si>
  <si>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</si>
  <si>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</si>
  <si>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</si>
  <si>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</si>
  <si>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</si>
  <si>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</si>
  <si>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</si>
  <si>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</si>
  <si>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</si>
  <si>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</si>
  <si>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</si>
  <si>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</si>
  <si>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</si>
  <si>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</si>
  <si>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</si>
  <si>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</si>
  <si>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</si>
  <si>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</si>
  <si>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</si>
  <si>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</si>
  <si>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</si>
  <si>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</si>
  <si>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</si>
  <si>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</si>
  <si>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</si>
  <si>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</si>
  <si>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</si>
  <si>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</si>
  <si>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</si>
  <si>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</si>
  <si>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</si>
  <si>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</si>
  <si>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</si>
  <si>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</si>
  <si>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</si>
  <si>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</si>
  <si>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</si>
  <si>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</si>
  <si>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</si>
  <si>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</si>
  <si>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</si>
  <si>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</si>
  <si>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</si>
  <si>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</si>
  <si>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</si>
  <si>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</si>
  <si>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</si>
  <si>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</si>
  <si>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</si>
  <si>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</si>
  <si>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</si>
  <si>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</si>
  <si>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</si>
  <si>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</si>
  <si>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</si>
  <si>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</si>
  <si>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</si>
  <si>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</si>
  <si>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</si>
  <si>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</si>
  <si>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</si>
  <si>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</si>
  <si>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</si>
  <si>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</si>
  <si>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</si>
  <si>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</si>
  <si>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</si>
  <si>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</si>
  <si>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</si>
  <si>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</si>
  <si>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</si>
  <si>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</si>
  <si>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</si>
  <si>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</si>
  <si>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</si>
  <si>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</si>
  <si>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</si>
  <si>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</si>
  <si>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</si>
  <si>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</si>
  <si>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</si>
  <si>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</si>
  <si>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</si>
  <si>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</si>
  <si>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</si>
  <si>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</si>
  <si>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</si>
  <si>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</si>
  <si>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</si>
  <si>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</si>
  <si>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</si>
  <si>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</si>
  <si>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</si>
  <si>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</si>
  <si>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</si>
  <si>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</si>
  <si>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</si>
  <si>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</si>
  <si>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</si>
  <si>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</si>
  <si>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</si>
  <si>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</si>
  <si>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</si>
  <si>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</si>
  <si>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</si>
  <si>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</si>
  <si>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</si>
  <si>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</si>
  <si>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</si>
  <si>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</si>
  <si>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</si>
  <si>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</si>
  <si>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</si>
  <si>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</si>
  <si>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</si>
  <si>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</si>
  <si>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</si>
  <si>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</si>
  <si>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</si>
  <si>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</si>
  <si>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</si>
  <si>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</si>
  <si>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</si>
  <si>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</si>
  <si>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</si>
  <si>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</si>
  <si>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</si>
  <si>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</si>
  <si>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</si>
  <si>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</si>
  <si>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</si>
  <si>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</si>
  <si>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</si>
  <si>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</si>
  <si>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</si>
  <si>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</si>
  <si>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</si>
  <si>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</si>
  <si>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</si>
  <si>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</si>
  <si>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</si>
  <si>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</si>
  <si>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</si>
  <si>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</si>
  <si>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</si>
  <si>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</si>
  <si>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</si>
  <si>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</si>
  <si>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</si>
  <si>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</si>
  <si>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</si>
  <si>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</si>
  <si>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</si>
  <si>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</si>
  <si>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</si>
  <si>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</si>
  <si>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</si>
  <si>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</si>
  <si>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</si>
  <si>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</si>
  <si>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</si>
  <si>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</si>
  <si>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</si>
  <si>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</si>
  <si>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</si>
  <si>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</si>
  <si>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</si>
  <si>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</si>
  <si>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</si>
  <si>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</si>
  <si>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</si>
  <si>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</si>
  <si>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</si>
  <si>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</si>
  <si>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</si>
  <si>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</si>
  <si>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</si>
  <si>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</si>
  <si>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</si>
  <si>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</si>
  <si>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</si>
  <si>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</si>
  <si>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</si>
  <si>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</si>
  <si>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</si>
  <si>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</si>
  <si>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</si>
  <si>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</si>
  <si>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</si>
  <si>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</si>
  <si>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</si>
  <si>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</si>
  <si>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</si>
  <si>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</si>
  <si>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</si>
  <si>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</si>
  <si>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</si>
  <si>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</si>
  <si>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</si>
  <si>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</si>
  <si>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</si>
  <si>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</si>
  <si>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</si>
  <si>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</si>
  <si>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</si>
  <si>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</si>
  <si>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</si>
  <si>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</si>
  <si>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</si>
  <si>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</si>
  <si>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</si>
  <si>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</si>
  <si>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</si>
  <si>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</si>
  <si>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</si>
  <si>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</si>
  <si>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</si>
  <si>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</si>
  <si>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</si>
  <si>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</si>
  <si>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</si>
  <si>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</si>
  <si>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</si>
  <si>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</si>
  <si>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</si>
  <si>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</si>
  <si>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</si>
  <si>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</si>
  <si>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</si>
  <si>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</si>
  <si>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</si>
  <si>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</si>
  <si>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</si>
  <si>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</si>
  <si>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</si>
  <si>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</si>
  <si>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</si>
  <si>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</si>
  <si>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</si>
  <si>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</si>
  <si>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</si>
  <si>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</si>
  <si>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</si>
  <si>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</si>
  <si>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</si>
  <si>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</si>
  <si>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</si>
  <si>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</si>
  <si>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</si>
  <si>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</si>
  <si>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</si>
  <si>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</si>
  <si>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</si>
  <si>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</si>
  <si>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</si>
  <si>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</si>
  <si>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</si>
  <si>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</si>
  <si>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</si>
  <si>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</si>
  <si>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</si>
  <si>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</si>
  <si>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</si>
  <si>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</si>
  <si>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</si>
  <si>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</si>
  <si>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</si>
  <si>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</si>
  <si>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</si>
  <si>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</si>
  <si>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</si>
  <si>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</si>
  <si>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</si>
  <si>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</si>
  <si>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</si>
  <si>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</si>
  <si>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</si>
  <si>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</si>
  <si>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</si>
  <si>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</si>
  <si>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</si>
  <si>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</si>
  <si>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</si>
  <si>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</si>
  <si>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</si>
  <si>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</si>
  <si>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</si>
  <si>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</si>
  <si>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</si>
  <si>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</si>
  <si>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</si>
  <si>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</si>
  <si>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</si>
  <si>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</si>
  <si>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</si>
  <si>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</si>
  <si>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</si>
  <si>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</si>
  <si>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</si>
  <si>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</si>
  <si>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</si>
  <si>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</si>
  <si>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</si>
  <si>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</si>
  <si>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</si>
  <si>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</si>
  <si>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</si>
  <si>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</si>
  <si>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</si>
  <si>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</si>
  <si>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</si>
  <si>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</si>
  <si>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</si>
  <si>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</si>
  <si>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</si>
  <si>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</si>
  <si>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</si>
  <si>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</si>
  <si>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</si>
  <si>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</si>
  <si>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</si>
  <si>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</si>
  <si>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</si>
  <si>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</si>
  <si>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</si>
  <si>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</si>
  <si>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</si>
  <si>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</si>
  <si>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</si>
  <si>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</si>
  <si>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</si>
  <si>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</si>
  <si>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</si>
  <si>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</si>
  <si>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</si>
  <si>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</si>
  <si>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</si>
  <si>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</si>
  <si>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</si>
  <si>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</si>
  <si>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</si>
  <si>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</si>
  <si>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</si>
  <si>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</si>
  <si>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</si>
  <si>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</si>
  <si>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</si>
  <si>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</si>
  <si>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</si>
  <si>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</si>
  <si>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</si>
  <si>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</si>
  <si>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</si>
  <si>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</si>
  <si>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</si>
  <si>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</si>
  <si>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</si>
  <si>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</si>
  <si>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</si>
  <si>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</si>
  <si>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</si>
  <si>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</si>
  <si>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</si>
  <si>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</si>
  <si>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</si>
  <si>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</si>
  <si>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</si>
  <si>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</si>
  <si>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</si>
  <si>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</si>
  <si>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</si>
  <si>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</si>
  <si>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</si>
  <si>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</si>
  <si>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</si>
  <si>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</si>
  <si>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</si>
  <si>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</si>
  <si>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</si>
  <si>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</si>
  <si>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</si>
  <si>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</si>
  <si>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</si>
  <si>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</si>
  <si>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</si>
  <si>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</si>
  <si>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</si>
  <si>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</si>
  <si>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</si>
  <si>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</si>
  <si>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</si>
  <si>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</si>
  <si>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</si>
  <si>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</si>
  <si>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</si>
  <si>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</si>
  <si>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</si>
  <si>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</si>
  <si>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</si>
  <si>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</si>
  <si>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</si>
  <si>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</si>
  <si>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</si>
  <si>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</si>
  <si>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</si>
  <si>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</si>
  <si>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</si>
  <si>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</si>
  <si>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</si>
  <si>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</si>
  <si>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</si>
  <si>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</si>
  <si>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</si>
  <si>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</si>
  <si>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</si>
  <si>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</si>
  <si>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</si>
  <si>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</si>
  <si>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</si>
  <si>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</si>
  <si>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</si>
  <si>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</si>
  <si>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</si>
  <si>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</si>
  <si>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</si>
  <si>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</si>
  <si>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</si>
  <si>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</si>
  <si>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</si>
  <si>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</si>
  <si>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</si>
  <si>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</si>
  <si>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</si>
  <si>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</si>
  <si>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</si>
  <si>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</si>
  <si>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</si>
  <si>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</si>
  <si>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</si>
  <si>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</si>
  <si>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</si>
  <si>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</si>
  <si>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</si>
  <si>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</si>
  <si>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</si>
  <si>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</si>
  <si>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</si>
  <si>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</si>
  <si>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</si>
  <si>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</si>
  <si>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</si>
  <si>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</si>
  <si>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</si>
  <si>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</si>
  <si>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</si>
  <si>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</si>
  <si>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</si>
  <si>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</si>
  <si>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</si>
  <si>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</si>
  <si>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</si>
  <si>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</si>
  <si>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</si>
  <si>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</si>
  <si>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</si>
  <si>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</si>
  <si>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</si>
  <si>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</si>
  <si>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</si>
  <si>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</si>
  <si>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</si>
  <si>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</si>
  <si>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</si>
  <si>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</si>
  <si>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</si>
  <si>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</si>
  <si>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</si>
  <si>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</si>
  <si>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</si>
  <si>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</si>
  <si>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</si>
  <si>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</si>
  <si>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</si>
  <si>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</si>
  <si>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</si>
  <si>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</si>
  <si>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</si>
  <si>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</si>
  <si>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</si>
  <si>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</si>
  <si>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</si>
  <si>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</si>
  <si>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</si>
  <si>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</si>
  <si>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</si>
  <si>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</si>
  <si>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</si>
  <si>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</si>
  <si>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</si>
  <si>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</si>
  <si>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</si>
  <si>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</si>
  <si>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</si>
  <si>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</si>
  <si>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</si>
  <si>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</si>
  <si>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</si>
  <si>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</si>
  <si>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</si>
  <si>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</si>
  <si>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</si>
  <si>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</si>
  <si>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</si>
  <si>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</si>
  <si>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</si>
  <si>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</si>
  <si>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</si>
  <si>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</si>
  <si>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</si>
  <si>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</si>
  <si>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</si>
  <si>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</si>
  <si>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</si>
  <si>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</si>
  <si>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</si>
  <si>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</si>
  <si>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</si>
  <si>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</si>
  <si>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</si>
  <si>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</si>
  <si>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</si>
  <si>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</si>
  <si>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</si>
  <si>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</si>
  <si>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</si>
  <si>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</si>
  <si>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</si>
  <si>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</si>
  <si>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</si>
  <si>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</si>
  <si>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</si>
  <si>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</si>
  <si>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</si>
  <si>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</si>
  <si>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</si>
  <si>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</si>
  <si>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</si>
  <si>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</si>
  <si>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</si>
  <si>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</si>
  <si>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</si>
  <si>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</si>
  <si>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</si>
  <si>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</si>
  <si>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</si>
  <si>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</si>
  <si>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</si>
  <si>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</si>
  <si>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</si>
  <si>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</si>
  <si>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</si>
  <si>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</si>
  <si>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</si>
  <si>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</si>
  <si>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</si>
  <si>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</si>
  <si>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</si>
  <si>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</si>
  <si>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</si>
  <si>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</si>
  <si>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</si>
  <si>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</si>
  <si>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</si>
  <si>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</si>
  <si>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</si>
  <si>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</si>
  <si>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</si>
  <si>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</si>
  <si>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</si>
  <si>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</si>
  <si>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</si>
  <si>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</si>
  <si>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</si>
  <si>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</si>
  <si>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</si>
  <si>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</si>
  <si>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</si>
  <si>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</si>
  <si>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</si>
  <si>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</si>
  <si>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</si>
  <si>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</si>
  <si>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</si>
  <si>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</si>
  <si>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</si>
  <si>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</si>
  <si>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</si>
  <si>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</si>
  <si>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</si>
  <si>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</si>
  <si>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</si>
  <si>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</si>
  <si>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</si>
  <si>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</si>
  <si>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</si>
  <si>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</si>
  <si>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</si>
  <si>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</si>
  <si>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</si>
  <si>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</si>
  <si>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</si>
  <si>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</si>
  <si>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</si>
  <si>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</si>
  <si>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</si>
  <si>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</si>
  <si>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</si>
  <si>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</si>
  <si>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</si>
  <si>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</si>
  <si>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</si>
  <si>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</si>
  <si>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</si>
  <si>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</si>
  <si>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</si>
  <si>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</si>
  <si>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</si>
  <si>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</si>
  <si>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</si>
  <si>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</si>
  <si>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</si>
  <si>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</si>
  <si>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</si>
  <si>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</si>
  <si>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</si>
  <si>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</si>
  <si>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</si>
  <si>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</si>
  <si>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</si>
  <si>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</si>
  <si>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</si>
  <si>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</si>
  <si>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</si>
  <si>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</si>
  <si>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</si>
  <si>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</si>
  <si>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</si>
  <si>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</si>
  <si>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</si>
  <si>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</si>
  <si>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</si>
  <si>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</si>
  <si>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</si>
  <si>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</si>
  <si>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</si>
  <si>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</si>
  <si>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</si>
  <si>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</si>
  <si>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</si>
  <si>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</si>
  <si>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</si>
  <si>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</si>
  <si>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</si>
  <si>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</si>
  <si>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</si>
  <si>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</si>
  <si>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</si>
  <si>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</si>
  <si>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</si>
  <si>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</si>
  <si>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</si>
  <si>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</si>
  <si>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</si>
  <si>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</si>
  <si>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</si>
  <si>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</si>
  <si>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</si>
  <si>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</si>
  <si>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</si>
  <si>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</si>
  <si>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</si>
  <si>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</si>
  <si>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</si>
  <si>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</si>
  <si>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</si>
  <si>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</si>
  <si>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</si>
  <si>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</si>
  <si>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</si>
  <si>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</si>
  <si>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</si>
  <si>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</si>
  <si>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</si>
  <si>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</si>
  <si>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</si>
  <si>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</si>
  <si>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</si>
  <si>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</si>
  <si>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</si>
  <si>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</si>
  <si>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</si>
  <si>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</si>
  <si>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</si>
  <si>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</si>
  <si>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</si>
  <si>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</si>
  <si>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</si>
  <si>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</si>
  <si>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</si>
  <si>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</si>
  <si>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</si>
  <si>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</si>
  <si>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</si>
  <si>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</si>
  <si>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</si>
  <si>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</si>
  <si>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</si>
  <si>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</si>
  <si>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</si>
  <si>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</si>
  <si>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</si>
  <si>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</si>
  <si>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</si>
  <si>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</si>
  <si>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</si>
  <si>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</si>
  <si>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</si>
  <si>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</si>
  <si>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</si>
  <si>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</si>
  <si>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</si>
  <si>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</si>
  <si>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</si>
  <si>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</si>
  <si>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</si>
  <si>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</si>
  <si>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</si>
  <si>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</si>
  <si>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</si>
  <si>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</si>
  <si>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</si>
  <si>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</si>
  <si>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</si>
  <si>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</si>
  <si>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</si>
  <si>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</si>
  <si>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</si>
  <si>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</si>
  <si>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</si>
  <si>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</si>
  <si>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</si>
  <si>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</si>
  <si>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</si>
  <si>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</si>
  <si>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</si>
  <si>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</si>
  <si>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</si>
  <si>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</si>
  <si>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</si>
  <si>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</si>
  <si>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</si>
  <si>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</si>
  <si>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</si>
  <si>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</si>
  <si>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</si>
  <si>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</si>
  <si>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</si>
  <si>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</si>
  <si>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</si>
  <si>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</si>
  <si>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</si>
  <si>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</si>
  <si>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</si>
  <si>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</si>
  <si>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</si>
  <si>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</si>
  <si>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</si>
  <si>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</si>
  <si>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</si>
  <si>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</si>
  <si>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</si>
  <si>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</si>
  <si>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</si>
  <si>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</si>
  <si>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</si>
  <si>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</si>
  <si>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</si>
  <si>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</si>
  <si>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</si>
  <si>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</si>
  <si>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</si>
  <si>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</si>
  <si>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</si>
  <si>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</si>
  <si>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</si>
  <si>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</si>
  <si>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</si>
  <si>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</si>
  <si>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</si>
  <si>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</si>
  <si>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</si>
  <si>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</si>
  <si>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</si>
  <si>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</si>
  <si>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</si>
  <si>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</si>
  <si>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</si>
  <si>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</si>
  <si>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</si>
  <si>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</si>
  <si>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</si>
  <si>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</si>
  <si>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</si>
  <si>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</si>
  <si>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</si>
  <si>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</si>
  <si>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</si>
  <si>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</si>
  <si>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</si>
  <si>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</si>
  <si>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</si>
  <si>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</si>
  <si>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</si>
  <si>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</si>
  <si>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</si>
  <si>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</si>
  <si>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</si>
  <si>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</si>
  <si>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</si>
  <si>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</si>
  <si>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</si>
  <si>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</si>
  <si>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</si>
  <si>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</si>
  <si>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</si>
  <si>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</si>
  <si>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</si>
  <si>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</si>
  <si>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</si>
  <si>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</si>
  <si>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</si>
  <si>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</si>
  <si>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</si>
  <si>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</si>
  <si>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</si>
  <si>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</si>
  <si>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</si>
  <si>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</si>
  <si>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</si>
  <si>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</si>
  <si>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</si>
  <si>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</si>
  <si>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</si>
  <si>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</si>
  <si>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</si>
  <si>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</si>
  <si>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</si>
  <si>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</si>
  <si>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</si>
  <si>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</si>
  <si>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</si>
  <si>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</si>
  <si>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</si>
  <si>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</si>
  <si>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</si>
  <si>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</si>
  <si>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</si>
  <si>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</si>
  <si>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</si>
  <si>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</si>
  <si>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</si>
  <si>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</si>
  <si>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</si>
  <si>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</si>
  <si>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</si>
  <si>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</si>
  <si>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</si>
  <si>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</si>
  <si>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</si>
  <si>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</si>
  <si>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</si>
  <si>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</si>
  <si>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</si>
  <si>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</si>
  <si>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</si>
  <si>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</si>
  <si>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</si>
  <si>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</si>
  <si>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</si>
  <si>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</si>
  <si>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</si>
  <si>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</si>
  <si>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</si>
  <si>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</si>
  <si>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</si>
  <si>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</si>
  <si>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</si>
  <si>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</si>
  <si>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</si>
  <si>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</si>
  <si>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</si>
  <si>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</si>
  <si>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</si>
  <si>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</si>
  <si>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</si>
  <si>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</si>
  <si>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</si>
  <si>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</si>
  <si>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</si>
  <si>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</si>
  <si>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</si>
  <si>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</si>
  <si>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</si>
  <si>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</si>
  <si>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</si>
  <si>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</si>
  <si>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</si>
  <si>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</si>
  <si>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</si>
  <si>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</si>
  <si>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</si>
  <si>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</si>
  <si>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</si>
  <si>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</si>
  <si>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</si>
  <si>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</si>
  <si>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</si>
  <si>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</si>
  <si>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</si>
  <si>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</si>
  <si>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</si>
  <si>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</si>
  <si>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</si>
  <si>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</si>
  <si>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</si>
  <si>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</si>
  <si>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</si>
  <si>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</si>
  <si>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</si>
  <si>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</si>
  <si>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</si>
  <si>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</si>
  <si>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</si>
  <si>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</si>
  <si>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</si>
  <si>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</si>
  <si>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</si>
  <si>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</si>
  <si>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</si>
  <si>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</si>
  <si>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</si>
  <si>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</si>
  <si>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</si>
  <si>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</si>
  <si>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</si>
  <si>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</si>
  <si>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</si>
  <si>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</si>
  <si>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</si>
  <si>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</si>
  <si>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</si>
  <si>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</si>
  <si>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</si>
  <si>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</si>
  <si>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</si>
  <si>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</si>
  <si>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</si>
  <si>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</si>
  <si>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</si>
  <si>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</si>
  <si>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</si>
  <si>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</si>
  <si>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</si>
  <si>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</si>
  <si>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</si>
  <si>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</si>
  <si>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</si>
  <si>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</si>
  <si>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</si>
  <si>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</si>
  <si>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</si>
  <si>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</si>
  <si>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</si>
  <si>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</si>
  <si>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</si>
  <si>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</si>
  <si>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</si>
  <si>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</si>
  <si>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</si>
  <si>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</si>
  <si>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</si>
  <si>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</si>
  <si>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</si>
  <si>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</si>
  <si>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</si>
  <si>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</si>
  <si>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</si>
  <si>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</si>
  <si>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</si>
  <si>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</si>
  <si>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</si>
  <si>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</si>
  <si>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</si>
  <si>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</si>
  <si>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</si>
  <si>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</si>
  <si>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</si>
  <si>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</si>
  <si>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</si>
  <si>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</si>
  <si>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</si>
  <si>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</si>
  <si>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</si>
  <si>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</si>
  <si>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</si>
  <si>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</si>
  <si>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</si>
  <si>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</si>
  <si>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</si>
  <si>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</si>
  <si>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</si>
  <si>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</si>
  <si>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</si>
  <si>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</si>
  <si>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</si>
  <si>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</si>
  <si>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</si>
  <si>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</si>
  <si>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</si>
  <si>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</si>
  <si>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</si>
  <si>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</si>
  <si>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</si>
  <si>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</si>
  <si>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</si>
  <si>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</si>
  <si>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</si>
  <si>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</si>
  <si>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</si>
  <si>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</si>
  <si>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</si>
  <si>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</si>
  <si>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</si>
  <si>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</si>
  <si>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</si>
  <si>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</si>
  <si>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</si>
  <si>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</si>
  <si>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</si>
  <si>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</si>
  <si>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</si>
  <si>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</si>
  <si>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</si>
  <si>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</si>
  <si>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</si>
  <si>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</si>
  <si>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</si>
  <si>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</si>
  <si>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</si>
  <si>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</si>
  <si>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</si>
  <si>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</si>
  <si>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</si>
  <si>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</si>
  <si>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</si>
  <si>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</si>
  <si>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</si>
  <si>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</si>
  <si>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</si>
  <si>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</si>
  <si>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</si>
  <si>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</si>
  <si>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</si>
  <si>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</si>
  <si>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</si>
  <si>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</si>
  <si>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</si>
  <si>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</si>
  <si>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</si>
  <si>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</si>
  <si>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</si>
  <si>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</si>
  <si>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</si>
  <si>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</si>
  <si>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</si>
  <si>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</si>
  <si>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</si>
  <si>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</si>
  <si>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</si>
  <si>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</si>
  <si>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</si>
  <si>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</si>
  <si>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</si>
  <si>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</si>
  <si>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</si>
  <si>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</si>
  <si>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</si>
  <si>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</si>
  <si>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</si>
  <si>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</si>
  <si>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</si>
  <si>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</si>
  <si>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</si>
  <si>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</si>
  <si>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</si>
  <si>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</si>
  <si>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</si>
  <si>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</si>
  <si>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</si>
  <si>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</si>
  <si>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</si>
  <si>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</si>
  <si>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</si>
  <si>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</si>
  <si>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</si>
  <si>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</si>
  <si>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</si>
  <si>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</si>
  <si>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</si>
  <si>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</si>
  <si>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</si>
  <si>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</si>
  <si>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</si>
  <si>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</si>
  <si>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</si>
  <si>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</si>
  <si>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</si>
  <si>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</si>
  <si>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</si>
  <si>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</si>
  <si>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</si>
  <si>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</si>
  <si>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</si>
  <si>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</si>
  <si>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</si>
  <si>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</si>
  <si>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</si>
  <si>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</si>
  <si>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</si>
  <si>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</si>
  <si>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</si>
  <si>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</si>
  <si>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</si>
  <si>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</si>
  <si>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</si>
  <si>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</si>
  <si>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</si>
  <si>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</si>
  <si>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</si>
  <si>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</si>
  <si>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</si>
  <si>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</si>
  <si>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</si>
  <si>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</si>
  <si>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</si>
  <si>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</si>
  <si>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</si>
  <si>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</si>
  <si>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</si>
  <si>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</si>
  <si>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</si>
  <si>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</si>
  <si>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</si>
  <si>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</si>
  <si>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</si>
  <si>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</si>
  <si>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</si>
  <si>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</si>
  <si>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</si>
  <si>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</si>
  <si>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</si>
  <si>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</si>
  <si>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</si>
  <si>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</si>
  <si>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</si>
  <si>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</si>
  <si>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</si>
  <si>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</si>
  <si>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</si>
  <si>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</si>
  <si>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</si>
  <si>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</si>
  <si>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</si>
  <si>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</si>
  <si>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</si>
  <si>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</si>
  <si>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</si>
  <si>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</si>
  <si>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</si>
  <si>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</si>
  <si>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</si>
  <si>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</si>
  <si>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</si>
  <si>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</si>
  <si>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</si>
  <si>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</si>
  <si>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</si>
  <si>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</si>
  <si>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</si>
  <si>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</si>
  <si>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</si>
  <si>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</si>
  <si>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</si>
  <si>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</si>
  <si>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</si>
  <si>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</si>
  <si>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</si>
  <si>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</si>
  <si>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</si>
  <si>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</si>
  <si>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</si>
  <si>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</si>
  <si>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</si>
  <si>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</si>
  <si>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</si>
  <si>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</si>
  <si>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</si>
  <si>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</si>
  <si>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</si>
  <si>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</si>
  <si>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</si>
  <si>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</si>
  <si>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</si>
  <si>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</si>
  <si>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</si>
  <si>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</si>
  <si>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</si>
  <si>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</si>
  <si>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</si>
  <si>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</si>
  <si>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</si>
  <si>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</si>
  <si>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</si>
  <si>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</si>
  <si>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</si>
  <si>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</si>
  <si>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</si>
  <si>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</si>
  <si>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</si>
  <si>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</si>
  <si>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</si>
  <si>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</si>
  <si>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</si>
  <si>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</si>
  <si>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</si>
  <si>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</si>
  <si>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</si>
  <si>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</si>
  <si>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</si>
  <si>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</si>
  <si>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</si>
  <si>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</si>
  <si>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</si>
  <si>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</si>
  <si>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</si>
  <si>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</si>
  <si>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</si>
  <si>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</si>
  <si>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</si>
  <si>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</si>
  <si>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</si>
  <si>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</si>
  <si>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</si>
  <si>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</si>
  <si>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</si>
  <si>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</si>
  <si>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</si>
  <si>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</si>
  <si>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</si>
  <si>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</si>
  <si>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</si>
  <si>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</si>
  <si>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</si>
  <si>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</si>
  <si>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</si>
  <si>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</si>
  <si>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</si>
  <si>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</si>
  <si>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</si>
  <si>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</si>
  <si>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</si>
  <si>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</si>
  <si>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</si>
  <si>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</si>
  <si>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</si>
  <si>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</si>
  <si>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</si>
  <si>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</si>
  <si>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</si>
  <si>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</si>
  <si>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</si>
  <si>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</si>
  <si>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</si>
  <si>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</si>
  <si>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</si>
  <si>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</si>
  <si>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</si>
  <si>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</si>
  <si>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</si>
  <si>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</si>
  <si>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</si>
  <si>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</si>
  <si>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</si>
  <si>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</si>
  <si>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</si>
  <si>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</si>
  <si>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</si>
  <si>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</si>
  <si>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</si>
  <si>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</si>
  <si>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</si>
  <si>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</si>
  <si>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</si>
  <si>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</si>
  <si>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</si>
  <si>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</si>
  <si>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</si>
  <si>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</si>
  <si>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</si>
  <si>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</si>
  <si>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</si>
  <si>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</si>
  <si>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</si>
  <si>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</si>
  <si>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</si>
  <si>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</si>
  <si>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</si>
  <si>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</si>
  <si>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</si>
  <si>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</si>
  <si>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</si>
  <si>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</si>
  <si>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</si>
  <si>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</si>
  <si>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</si>
  <si>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</si>
  <si>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</si>
  <si>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</si>
  <si>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</si>
  <si>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</si>
  <si>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</si>
  <si>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</si>
  <si>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</si>
  <si>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</si>
  <si>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</si>
  <si>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</si>
  <si>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</si>
  <si>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</si>
  <si>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</si>
  <si>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</si>
  <si>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</si>
  <si>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</si>
  <si>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</si>
  <si>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</si>
  <si>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</si>
  <si>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</si>
  <si>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</si>
  <si>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</si>
  <si>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</si>
  <si>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</si>
  <si>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</si>
  <si>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</si>
  <si>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</si>
  <si>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</si>
  <si>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</si>
  <si>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</si>
  <si>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</si>
  <si>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</si>
  <si>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</si>
  <si>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</si>
  <si>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</si>
  <si>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</si>
  <si>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</si>
  <si>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</si>
  <si>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</si>
  <si>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</si>
  <si>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</si>
  <si>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</si>
  <si>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</si>
  <si>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</si>
  <si>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</si>
  <si>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</si>
  <si>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</si>
  <si>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</si>
  <si>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</si>
  <si>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</si>
  <si>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</si>
  <si>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</si>
  <si>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</si>
  <si>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</si>
  <si>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</si>
  <si>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</si>
  <si>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</si>
  <si>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</si>
  <si>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</si>
  <si>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</si>
  <si>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</si>
  <si>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</si>
  <si>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</si>
  <si>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</si>
  <si>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</si>
  <si>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</si>
  <si>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</si>
  <si>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</si>
  <si>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</si>
  <si>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</si>
  <si>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</si>
  <si>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</si>
  <si>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</si>
  <si>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</si>
  <si>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</si>
  <si>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</si>
  <si>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</si>
  <si>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</si>
  <si>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</si>
  <si>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</si>
  <si>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</si>
  <si>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</si>
  <si>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</si>
  <si>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</si>
  <si>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</si>
  <si>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</si>
  <si>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</si>
  <si>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</si>
  <si>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</si>
  <si>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</si>
  <si>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</si>
  <si>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</si>
  <si>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</si>
  <si>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</si>
  <si>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</si>
  <si>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</si>
  <si>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</si>
  <si>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</si>
  <si>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</si>
  <si>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</si>
  <si>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</si>
  <si>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</si>
  <si>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</si>
  <si>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</si>
  <si>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</si>
  <si>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</si>
  <si>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</si>
  <si>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</si>
  <si>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</si>
  <si>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</si>
  <si>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</si>
  <si>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</si>
  <si>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</si>
  <si>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</si>
  <si>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</si>
  <si>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</si>
  <si>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</si>
  <si>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</si>
  <si>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</si>
  <si>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</si>
  <si>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</si>
  <si>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</si>
  <si>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</si>
  <si>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</si>
  <si>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</si>
  <si>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</si>
  <si>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</si>
  <si>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</si>
  <si>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</si>
  <si>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</si>
  <si>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</si>
  <si>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</si>
  <si>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</si>
  <si>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</si>
  <si>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</si>
  <si>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</si>
  <si>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</si>
  <si>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</si>
  <si>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</si>
  <si>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</si>
  <si>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</si>
  <si>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</si>
  <si>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</si>
  <si>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</si>
  <si>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</si>
  <si>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</si>
  <si>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</si>
  <si>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</si>
  <si>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</si>
  <si>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</si>
  <si>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</si>
  <si>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</si>
  <si>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</si>
  <si>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</si>
  <si>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</si>
  <si>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</si>
  <si>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</si>
  <si>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</si>
  <si>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</si>
  <si>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</si>
  <si>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</si>
  <si>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</si>
  <si>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</si>
  <si>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</si>
  <si>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</si>
  <si>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</si>
  <si>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</si>
  <si>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</si>
  <si>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</si>
  <si>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</si>
  <si>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</si>
  <si>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</si>
  <si>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</si>
  <si>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</si>
  <si>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</si>
  <si>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</si>
  <si>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</si>
  <si>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</si>
  <si>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</si>
  <si>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</si>
  <si>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</si>
  <si>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</si>
  <si>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</si>
  <si>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</si>
  <si>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</si>
  <si>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</si>
  <si>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</si>
  <si>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</si>
  <si>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</si>
  <si>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</si>
  <si>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</si>
  <si>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</si>
  <si>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</si>
  <si>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</si>
  <si>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</si>
  <si>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</si>
  <si>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</si>
  <si>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</si>
  <si>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</si>
  <si>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</si>
  <si>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</si>
  <si>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</si>
  <si>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</si>
  <si>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</si>
  <si>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</si>
  <si>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</si>
  <si>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</si>
  <si>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</si>
  <si>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</si>
  <si>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</si>
  <si>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</si>
  <si>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</si>
  <si>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</si>
  <si>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</si>
  <si>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</si>
  <si>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</si>
  <si>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</si>
  <si>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</si>
  <si>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</si>
  <si>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</si>
  <si>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</si>
  <si>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</si>
  <si>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</si>
  <si>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</si>
  <si>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</si>
  <si>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</si>
  <si>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</si>
  <si>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</si>
  <si>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</si>
  <si>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</si>
  <si>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</si>
  <si>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</si>
  <si>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</si>
  <si>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</si>
  <si>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</si>
  <si>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</si>
  <si>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</si>
  <si>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</si>
  <si>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</si>
  <si>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</si>
  <si>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</si>
  <si>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</si>
  <si>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</si>
  <si>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</si>
  <si>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</si>
  <si>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</si>
  <si>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</si>
  <si>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</si>
  <si>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</si>
  <si>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</si>
  <si>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</si>
  <si>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</si>
  <si>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</si>
  <si>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</si>
  <si>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</si>
  <si>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</si>
  <si>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</si>
  <si>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</si>
  <si>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</si>
  <si>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</si>
  <si>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</si>
  <si>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</si>
  <si>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</si>
  <si>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</si>
  <si>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</si>
  <si>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</si>
  <si>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</si>
  <si>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</si>
  <si>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</si>
  <si>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</si>
  <si>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</si>
  <si>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</si>
  <si>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</si>
  <si>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</si>
  <si>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</si>
  <si>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</si>
  <si>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</si>
  <si>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</si>
  <si>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</si>
  <si>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</si>
  <si>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</si>
  <si>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</si>
  <si>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</si>
  <si>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</si>
  <si>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</si>
  <si>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</si>
  <si>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</si>
  <si>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</si>
  <si>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</si>
  <si>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</si>
  <si>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</si>
  <si>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</si>
  <si>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</si>
  <si>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</si>
  <si>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</si>
  <si>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</si>
  <si>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</si>
  <si>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</si>
  <si>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</si>
  <si>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</si>
  <si>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</si>
  <si>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</si>
  <si>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</si>
  <si>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</si>
  <si>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</si>
  <si>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</si>
  <si>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</si>
  <si>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</si>
  <si>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</si>
  <si>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</si>
  <si>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</si>
  <si>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</si>
  <si>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</si>
  <si>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</si>
  <si>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</si>
  <si>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</si>
  <si>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</si>
  <si>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</si>
  <si>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</si>
  <si>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</si>
  <si>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</si>
  <si>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</si>
  <si>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</si>
  <si>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</si>
  <si>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</si>
  <si>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</si>
  <si>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</si>
  <si>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</si>
  <si>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</si>
  <si>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</si>
  <si>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</si>
  <si>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</si>
  <si>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</si>
  <si>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</si>
  <si>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</si>
  <si>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</si>
  <si>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</si>
  <si>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</si>
  <si>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</si>
  <si>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</si>
  <si>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</si>
  <si>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</si>
  <si>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</si>
  <si>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</si>
  <si>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</si>
  <si>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</si>
  <si>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</si>
  <si>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</si>
  <si>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</si>
  <si>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</si>
  <si>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</si>
  <si>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</si>
  <si>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</si>
  <si>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</si>
  <si>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</si>
  <si>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</si>
  <si>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</si>
  <si>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</si>
  <si>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</si>
  <si>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</si>
  <si>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</si>
  <si>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</si>
  <si>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</si>
  <si>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</si>
  <si>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</si>
  <si>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</si>
  <si>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</si>
  <si>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</si>
  <si>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</si>
  <si>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</si>
  <si>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</si>
  <si>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</si>
  <si>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</si>
  <si>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</si>
  <si>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</si>
  <si>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</si>
  <si>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</si>
  <si>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</si>
  <si>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</si>
  <si>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</si>
  <si>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</si>
  <si>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</si>
  <si>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</si>
  <si>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</si>
  <si>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</si>
  <si>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</si>
  <si>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</si>
  <si>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</si>
  <si>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</si>
  <si>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</si>
  <si>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</si>
  <si>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</si>
  <si>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</si>
  <si>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</si>
  <si>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</si>
  <si>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</si>
  <si>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</si>
  <si>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</si>
  <si>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</si>
  <si>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</si>
  <si>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</si>
  <si>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</si>
  <si>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</si>
  <si>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</si>
  <si>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</si>
  <si>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</si>
  <si>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</si>
  <si>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</si>
  <si>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</si>
  <si>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</si>
  <si>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</si>
  <si>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</si>
  <si>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</si>
  <si>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</si>
  <si>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</si>
  <si>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</si>
  <si>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</si>
  <si>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</si>
  <si>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</si>
  <si>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</si>
  <si>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</si>
  <si>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</si>
  <si>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</si>
  <si>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</si>
  <si>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</si>
  <si>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</si>
  <si>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</si>
  <si>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</si>
  <si>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</si>
  <si>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</si>
  <si>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</si>
  <si>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</si>
  <si>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</si>
  <si>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</si>
  <si>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</si>
  <si>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</si>
  <si>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</si>
  <si>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</si>
  <si>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</si>
  <si>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</si>
  <si>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</si>
  <si>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</si>
  <si>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</si>
  <si>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</si>
  <si>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</si>
  <si>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</si>
  <si>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</si>
  <si>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</si>
  <si>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</si>
  <si>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</si>
  <si>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</si>
  <si>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</si>
  <si>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</si>
  <si>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</si>
  <si>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</si>
  <si>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</si>
  <si>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</si>
  <si>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</si>
  <si>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</si>
  <si>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</si>
  <si>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</si>
  <si>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</si>
  <si>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</si>
  <si>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</si>
  <si>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</si>
  <si>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</si>
  <si>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</si>
  <si>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</si>
  <si>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</si>
  <si>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</si>
  <si>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</si>
  <si>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</si>
  <si>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</si>
  <si>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</si>
  <si>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</si>
  <si>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</si>
  <si>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</si>
  <si>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</si>
  <si>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</si>
  <si>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</si>
  <si>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</si>
  <si>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</si>
  <si>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</si>
  <si>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</si>
  <si>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</si>
  <si>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</si>
  <si>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</si>
  <si>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</si>
  <si>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</si>
  <si>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</si>
  <si>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</si>
  <si>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</si>
  <si>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</si>
  <si>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</si>
  <si>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</si>
  <si>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</si>
  <si>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</si>
  <si>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</si>
  <si>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</si>
  <si>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</si>
  <si>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</si>
  <si>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</si>
  <si>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</si>
  <si>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</si>
  <si>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</si>
  <si>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</si>
  <si>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</si>
  <si>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</si>
  <si>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</si>
  <si>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</si>
  <si>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</si>
  <si>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</si>
  <si>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</si>
  <si>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</si>
  <si>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</si>
  <si>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</si>
  <si>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</si>
  <si>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</si>
  <si>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</si>
  <si>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</si>
  <si>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</si>
  <si>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</si>
  <si>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</si>
  <si>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</si>
  <si>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</si>
  <si>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</si>
  <si>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</si>
  <si>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</si>
  <si>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</si>
  <si>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</si>
  <si>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</si>
  <si>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</si>
  <si>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</si>
  <si>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</si>
  <si>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</si>
  <si>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</si>
  <si>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</si>
  <si>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</si>
  <si>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</si>
  <si>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</si>
  <si>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</si>
  <si>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</si>
  <si>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</si>
  <si>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</si>
  <si>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</si>
  <si>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</si>
  <si>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</si>
  <si>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</si>
  <si>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</si>
  <si>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</si>
  <si>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</si>
  <si>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</si>
  <si>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</si>
  <si>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</si>
  <si>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</si>
  <si>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</si>
  <si>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</si>
  <si>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</si>
  <si>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</si>
  <si>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</si>
  <si>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</si>
  <si>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</si>
  <si>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</si>
  <si>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</si>
  <si>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</si>
  <si>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</si>
  <si>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</si>
  <si>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</si>
  <si>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</si>
  <si>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</si>
  <si>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</si>
  <si>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</si>
  <si>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</si>
  <si>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</si>
  <si>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</si>
  <si>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</si>
  <si>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</si>
  <si>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</si>
  <si>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</si>
  <si>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</si>
  <si>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</si>
  <si>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</si>
  <si>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</si>
  <si>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</si>
  <si>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</si>
  <si>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</si>
  <si>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</si>
  <si>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</si>
  <si>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</si>
  <si>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</si>
  <si>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</si>
  <si>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</si>
  <si>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</si>
  <si>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</si>
  <si>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</si>
  <si>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</si>
  <si>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</si>
  <si>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</si>
  <si>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</si>
  <si>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</si>
  <si>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</si>
  <si>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</si>
  <si>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</si>
  <si>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</si>
  <si>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</si>
  <si>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</si>
  <si>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</si>
  <si>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</si>
  <si>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</si>
  <si>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</si>
  <si>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</si>
  <si>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</si>
  <si>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</si>
  <si>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</si>
  <si>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</si>
  <si>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</si>
  <si>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</si>
  <si>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</si>
  <si>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</si>
  <si>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</si>
  <si>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</si>
  <si>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</si>
  <si>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</si>
  <si>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</si>
  <si>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</si>
  <si>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</si>
  <si>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</si>
  <si>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</si>
  <si>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</si>
  <si>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</si>
  <si>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</si>
  <si>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</si>
  <si>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</si>
  <si>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</si>
  <si>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</si>
  <si>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</si>
  <si>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</si>
  <si>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</si>
  <si>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</si>
  <si>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</si>
  <si>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</si>
  <si>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</si>
  <si>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</si>
  <si>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</si>
  <si>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</si>
  <si>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</si>
  <si>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</si>
  <si>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</si>
  <si>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</si>
  <si>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</si>
  <si>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</si>
  <si>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</si>
  <si>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</si>
  <si>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</si>
  <si>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</si>
  <si>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</si>
  <si>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</si>
  <si>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</si>
  <si>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</si>
  <si>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</si>
  <si>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</si>
  <si>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</si>
  <si>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</si>
  <si>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</si>
  <si>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</si>
  <si>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</si>
  <si>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</si>
  <si>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</si>
  <si>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</si>
  <si>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</si>
  <si>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</si>
  <si>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</si>
  <si>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</si>
  <si>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</si>
  <si>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</si>
  <si>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</si>
  <si>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</si>
  <si>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</si>
  <si>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</si>
  <si>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</si>
  <si>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</si>
  <si>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</si>
  <si>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</si>
  <si>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</si>
  <si>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</si>
  <si>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</si>
  <si>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</si>
  <si>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</si>
  <si>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</si>
  <si>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</si>
  <si>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</si>
  <si>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</si>
  <si>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</si>
  <si>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</si>
  <si>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</si>
  <si>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</si>
  <si>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</si>
  <si>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</si>
  <si>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</si>
  <si>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</si>
  <si>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</si>
  <si>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</si>
  <si>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</si>
  <si>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</si>
  <si>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</si>
  <si>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</si>
  <si>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</si>
  <si>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</si>
  <si>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</si>
  <si>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</si>
  <si>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</si>
  <si>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</si>
  <si>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</si>
  <si>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</si>
  <si>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</si>
  <si>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</si>
  <si>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</si>
  <si>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</si>
  <si>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</si>
  <si>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</si>
  <si>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</si>
  <si>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</si>
  <si>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</si>
  <si>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</si>
  <si>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</si>
  <si>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</si>
  <si>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</si>
  <si>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</si>
  <si>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</si>
  <si>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</si>
  <si>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</si>
  <si>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</si>
  <si>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</si>
  <si>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</si>
  <si>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</si>
  <si>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</si>
  <si>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</si>
  <si>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</si>
  <si>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</si>
  <si>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</si>
  <si>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</si>
  <si>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</si>
  <si>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</si>
  <si>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</si>
  <si>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</si>
  <si>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</si>
  <si>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</si>
  <si>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</si>
  <si>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</si>
  <si>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</si>
  <si>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</si>
  <si>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</si>
  <si>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</si>
  <si>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</si>
  <si>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</si>
  <si>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</si>
  <si>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</si>
  <si>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</si>
  <si>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</si>
  <si>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</si>
  <si>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</si>
  <si>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</si>
  <si>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</si>
  <si>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</si>
  <si>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</si>
  <si>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</si>
  <si>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</si>
  <si>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</si>
  <si>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</si>
  <si>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</si>
  <si>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</si>
  <si>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</si>
  <si>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</si>
  <si>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</si>
  <si>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</si>
  <si>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</si>
  <si>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</si>
  <si>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</si>
  <si>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</si>
  <si>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</si>
  <si>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</si>
  <si>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</si>
  <si>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</si>
  <si>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</si>
  <si>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</si>
  <si>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</si>
  <si>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</si>
  <si>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</si>
  <si>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</si>
  <si>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</si>
  <si>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</si>
  <si>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</si>
  <si>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</si>
  <si>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</si>
  <si>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</si>
  <si>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</si>
  <si>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</si>
  <si>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</si>
  <si>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</si>
  <si>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</si>
  <si>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</si>
  <si>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</si>
  <si>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</si>
  <si>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</si>
  <si>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</si>
  <si>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</si>
  <si>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</si>
  <si>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</si>
  <si>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</si>
  <si>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</si>
  <si>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</si>
  <si>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</si>
  <si>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</si>
  <si>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</si>
  <si>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</si>
  <si>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</si>
  <si>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</si>
  <si>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</si>
  <si>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</si>
  <si>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</si>
  <si>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</si>
  <si>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</si>
  <si>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</si>
  <si>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</si>
  <si>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</si>
  <si>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</si>
  <si>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</si>
  <si>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</si>
  <si>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</si>
  <si>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</si>
  <si>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</si>
  <si>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</si>
  <si>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</si>
  <si>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</si>
  <si>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</si>
  <si>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</si>
  <si>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</si>
  <si>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</si>
  <si>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</si>
  <si>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</si>
  <si>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</si>
  <si>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</si>
  <si>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</si>
  <si>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</si>
  <si>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</si>
  <si>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</si>
  <si>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</si>
  <si>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</si>
  <si>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</si>
  <si>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</si>
  <si>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</si>
  <si>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</si>
  <si>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</si>
  <si>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</si>
  <si>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</si>
  <si>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</si>
  <si>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</si>
  <si>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</si>
  <si>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</si>
  <si>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</si>
  <si>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</si>
  <si>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</si>
  <si>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</si>
  <si>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</si>
  <si>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</si>
  <si>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</si>
  <si>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</si>
  <si>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</si>
  <si>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</si>
  <si>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</si>
  <si>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</si>
  <si>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</si>
  <si>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</si>
  <si>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</si>
  <si>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</si>
  <si>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</si>
  <si>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</si>
  <si>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</si>
  <si>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</si>
  <si>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</si>
  <si>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</si>
  <si>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</si>
  <si>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</si>
  <si>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</si>
  <si>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</si>
  <si>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</si>
  <si>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</si>
  <si>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</si>
  <si>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</si>
  <si>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</si>
  <si>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</si>
  <si>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</si>
  <si>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</si>
  <si>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</si>
  <si>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</si>
  <si>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</si>
  <si>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</si>
  <si>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</si>
  <si>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</si>
  <si>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</si>
  <si>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</si>
  <si>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</si>
  <si>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</si>
  <si>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</si>
  <si>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</si>
  <si>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</si>
  <si>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</si>
  <si>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</si>
  <si>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</si>
  <si>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</si>
  <si>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</si>
  <si>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</si>
  <si>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</si>
  <si>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</si>
  <si>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</si>
  <si>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</si>
  <si>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</si>
  <si>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</si>
  <si>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</si>
  <si>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</si>
  <si>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</si>
  <si>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</si>
  <si>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</si>
  <si>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</si>
  <si>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</si>
  <si>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</si>
  <si>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</si>
  <si>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</si>
  <si>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</si>
  <si>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</si>
  <si>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</si>
  <si>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</si>
  <si>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</si>
  <si>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</si>
  <si>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</si>
  <si>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</si>
  <si>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</si>
  <si>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</si>
  <si>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</si>
  <si>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</si>
  <si>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</si>
  <si>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</si>
  <si>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</si>
  <si>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</si>
  <si>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</si>
  <si>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</si>
  <si>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</si>
  <si>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</si>
  <si>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</si>
  <si>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</si>
  <si>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</si>
  <si>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</si>
  <si>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</si>
  <si>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</si>
  <si>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</si>
  <si>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</si>
  <si>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</si>
  <si>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</si>
  <si>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</si>
  <si>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</si>
  <si>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</si>
  <si>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</si>
  <si>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</si>
  <si>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</si>
  <si>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</si>
  <si>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</si>
  <si>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</si>
  <si>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</si>
  <si>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</si>
  <si>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</si>
  <si>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</si>
  <si>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</si>
  <si>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</si>
  <si>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</si>
  <si>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</si>
  <si>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</si>
  <si>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</si>
  <si>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</si>
  <si>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</si>
  <si>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</si>
  <si>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</si>
  <si>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</si>
  <si>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</si>
  <si>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</si>
  <si>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</si>
  <si>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</si>
  <si>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</si>
  <si>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</si>
  <si>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</si>
  <si>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</si>
  <si>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</si>
  <si>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</si>
  <si>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</si>
  <si>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</si>
  <si>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</si>
  <si>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</si>
  <si>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</si>
  <si>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</si>
  <si>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</si>
  <si>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</si>
  <si>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</si>
  <si>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</si>
  <si>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</si>
  <si>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</si>
  <si>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</si>
  <si>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</si>
  <si>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</si>
  <si>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</si>
  <si>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</si>
  <si>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</si>
  <si>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</si>
  <si>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</si>
  <si>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</si>
  <si>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</si>
  <si>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</si>
  <si>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</si>
  <si>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</si>
  <si>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</si>
  <si>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</si>
  <si>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</si>
  <si>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</si>
  <si>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</si>
  <si>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</si>
  <si>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</si>
  <si>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</si>
  <si>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</si>
  <si>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</si>
  <si>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</si>
  <si>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</si>
  <si>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</si>
  <si>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</si>
  <si>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</si>
  <si>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</si>
  <si>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</si>
  <si>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</si>
  <si>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</si>
  <si>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</si>
  <si>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</si>
  <si>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</si>
  <si>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</si>
  <si>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</si>
  <si>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</si>
  <si>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</si>
  <si>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</si>
  <si>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</si>
  <si>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</si>
  <si>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</si>
  <si>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</si>
  <si>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</si>
  <si>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</si>
  <si>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</si>
  <si>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</si>
  <si>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</si>
  <si>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</si>
  <si>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</si>
  <si>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</si>
  <si>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</si>
  <si>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</si>
  <si>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</si>
  <si>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</si>
  <si>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</si>
  <si>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</si>
  <si>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</si>
  <si>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</si>
  <si>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</si>
  <si>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</si>
  <si>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</si>
  <si>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</si>
  <si>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</si>
  <si>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</si>
  <si>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</si>
  <si>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</si>
  <si>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</si>
  <si>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</si>
  <si>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</si>
  <si>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</si>
  <si>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</si>
  <si>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</si>
  <si>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</si>
  <si>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</si>
  <si>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</si>
  <si>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</si>
  <si>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</si>
  <si>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</si>
  <si>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</si>
  <si>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</si>
  <si>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</si>
  <si>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</si>
  <si>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</si>
  <si>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</si>
  <si>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</si>
  <si>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</si>
  <si>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</si>
  <si>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</si>
  <si>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</si>
  <si>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</si>
  <si>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</si>
  <si>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</si>
  <si>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</si>
  <si>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</si>
  <si>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</si>
  <si>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</si>
  <si>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</si>
  <si>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</si>
  <si>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</si>
  <si>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</si>
  <si>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</si>
  <si>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</si>
  <si>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</si>
  <si>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</si>
  <si>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</si>
  <si>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</si>
  <si>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</si>
  <si>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</si>
  <si>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</si>
  <si>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</si>
  <si>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</si>
  <si>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</si>
  <si>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</si>
  <si>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</si>
  <si>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</si>
  <si>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</si>
  <si>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</si>
  <si>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</si>
  <si>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</si>
  <si>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</si>
  <si>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</si>
  <si>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</si>
  <si>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</si>
  <si>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</si>
  <si>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</si>
  <si>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</si>
  <si>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</si>
  <si>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</si>
  <si>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</si>
  <si>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</si>
  <si>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</si>
  <si>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</si>
  <si>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</si>
  <si>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</si>
  <si>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</si>
  <si>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</si>
  <si>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</si>
  <si>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</si>
  <si>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</si>
  <si>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</si>
  <si>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</si>
  <si>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</si>
  <si>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</si>
  <si>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</si>
  <si>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</si>
  <si>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</si>
  <si>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</si>
  <si>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</si>
  <si>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</si>
  <si>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</si>
  <si>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</si>
  <si>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</si>
  <si>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</si>
  <si>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</si>
  <si>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</si>
  <si>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</si>
  <si>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</si>
  <si>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</si>
  <si>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</si>
  <si>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</si>
  <si>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</si>
  <si>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</si>
  <si>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</si>
  <si>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</si>
  <si>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</si>
  <si>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</si>
  <si>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</si>
  <si>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</si>
  <si>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</si>
  <si>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</si>
  <si>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</si>
  <si>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</si>
  <si>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</si>
  <si>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</si>
  <si>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</si>
  <si>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</si>
  <si>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</si>
  <si>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</si>
  <si>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</si>
  <si>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</si>
  <si>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</si>
  <si>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</si>
  <si>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</si>
  <si>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</si>
  <si>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</si>
  <si>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</si>
  <si>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</si>
  <si>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</si>
  <si>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</si>
  <si>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</si>
  <si>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</si>
  <si>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</si>
  <si>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</si>
  <si>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</si>
  <si>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</si>
  <si>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</si>
  <si>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</si>
  <si>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</si>
  <si>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</si>
  <si>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</si>
  <si>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</si>
  <si>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</si>
  <si>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</si>
  <si>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</si>
  <si>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</si>
  <si>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</si>
  <si>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</si>
  <si>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</si>
  <si>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</si>
  <si>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</si>
  <si>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</si>
  <si>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</si>
  <si>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</si>
  <si>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</si>
  <si>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</si>
  <si>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</si>
  <si>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</si>
  <si>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</si>
  <si>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</si>
  <si>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</si>
  <si>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</si>
  <si>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</si>
  <si>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</si>
  <si>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</si>
  <si>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</si>
  <si>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</si>
  <si>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</si>
  <si>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</si>
  <si>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</si>
  <si>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</si>
  <si>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</si>
  <si>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</si>
  <si>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</si>
  <si>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</si>
  <si>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</si>
  <si>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</si>
  <si>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</si>
  <si>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</si>
  <si>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</si>
  <si>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</si>
  <si>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</si>
  <si>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</si>
  <si>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</si>
  <si>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</si>
  <si>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</si>
  <si>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</si>
  <si>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</si>
  <si>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</si>
  <si>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</si>
  <si>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</si>
  <si>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</si>
  <si>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</si>
  <si>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</si>
  <si>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</si>
  <si>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</si>
  <si>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</si>
  <si>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</si>
  <si>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</si>
  <si>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</si>
  <si>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</si>
  <si>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</si>
  <si>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</si>
  <si>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</si>
  <si>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</si>
  <si>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</si>
  <si>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</si>
  <si>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</si>
  <si>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</si>
  <si>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</si>
  <si>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</si>
  <si>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</si>
  <si>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</si>
  <si>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</si>
  <si>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</si>
  <si>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</si>
  <si>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</si>
  <si>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</si>
  <si>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</si>
  <si>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</si>
  <si>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</si>
  <si>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</si>
  <si>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</si>
  <si>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</si>
  <si>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</si>
  <si>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</si>
  <si>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</si>
  <si>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</si>
  <si>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</si>
  <si>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</si>
  <si>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</si>
  <si>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</si>
  <si>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</si>
  <si>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</si>
  <si>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</si>
  <si>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</si>
  <si>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</si>
  <si>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</si>
  <si>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</si>
  <si>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</si>
  <si>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</si>
  <si>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</si>
  <si>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</si>
  <si>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</si>
  <si>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</si>
  <si>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</si>
  <si>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</si>
  <si>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</si>
  <si>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</si>
  <si>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</si>
  <si>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</si>
  <si>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</si>
  <si>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</si>
  <si>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</si>
  <si>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</si>
  <si>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</si>
  <si>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</si>
  <si>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</si>
  <si>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</si>
  <si>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</si>
  <si>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</si>
  <si>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</si>
  <si>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</si>
  <si>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</si>
  <si>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</si>
  <si>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</si>
  <si>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</si>
  <si>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</si>
  <si>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</si>
  <si>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</si>
  <si>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</si>
  <si>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</si>
  <si>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</si>
  <si>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</si>
  <si>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</si>
  <si>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</si>
  <si>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</si>
  <si>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</si>
  <si>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</si>
  <si>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</si>
  <si>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</si>
  <si>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</si>
  <si>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</si>
  <si>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</si>
  <si>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</si>
  <si>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</si>
  <si>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</si>
  <si>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</si>
  <si>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</si>
  <si>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</si>
  <si>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</si>
  <si>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</si>
  <si>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</si>
  <si>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</si>
  <si>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</si>
  <si>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</si>
  <si>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</si>
  <si>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</si>
  <si>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</si>
  <si>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</si>
  <si>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</si>
  <si>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</si>
  <si>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</si>
  <si>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</si>
  <si>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</si>
  <si>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</si>
  <si>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</si>
  <si>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</si>
  <si>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</si>
  <si>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</si>
  <si>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</si>
  <si>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</si>
  <si>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</si>
  <si>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</si>
  <si>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</si>
  <si>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</si>
  <si>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</si>
  <si>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</si>
  <si>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</si>
  <si>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</si>
  <si>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</si>
  <si>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</si>
  <si>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</si>
  <si>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</si>
  <si>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</si>
  <si>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</si>
  <si>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</si>
  <si>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</si>
  <si>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</si>
  <si>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</si>
  <si>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</si>
  <si>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</si>
  <si>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</si>
  <si>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</si>
  <si>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</si>
  <si>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</si>
  <si>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</si>
  <si>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</si>
  <si>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</si>
  <si>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</si>
  <si>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</si>
  <si>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</si>
  <si>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</si>
  <si>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</si>
  <si>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</si>
  <si>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</si>
  <si>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</si>
  <si>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</si>
  <si>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</si>
  <si>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</si>
  <si>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</si>
  <si>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</si>
  <si>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</si>
  <si>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</si>
  <si>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</si>
  <si>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</si>
  <si>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</si>
  <si>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</si>
  <si>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</si>
  <si>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</si>
  <si>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</si>
  <si>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</si>
  <si>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</si>
  <si>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</si>
  <si>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</si>
  <si>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</si>
  <si>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</si>
  <si>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</si>
  <si>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</si>
  <si>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</si>
  <si>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</si>
  <si>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</si>
  <si>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</si>
  <si>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</si>
  <si>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</si>
  <si>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</si>
  <si>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</si>
  <si>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</si>
  <si>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</si>
  <si>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</si>
  <si>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</si>
  <si>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</si>
  <si>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</si>
  <si>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</si>
  <si>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</si>
  <si>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</si>
  <si>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</si>
  <si>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</si>
  <si>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</si>
  <si>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</si>
  <si>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</si>
  <si>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</si>
  <si>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</si>
  <si>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</si>
  <si>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</si>
  <si>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</si>
  <si>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</si>
  <si>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</si>
  <si>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</si>
  <si>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</si>
  <si>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</si>
  <si>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</si>
  <si>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</si>
  <si>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</si>
  <si>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</si>
  <si>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</si>
  <si>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</si>
  <si>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</si>
  <si>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</si>
  <si>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</si>
  <si>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</si>
  <si>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</si>
  <si>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</si>
  <si>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</si>
  <si>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</si>
  <si>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</si>
  <si>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</si>
  <si>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</si>
  <si>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</si>
  <si>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</si>
  <si>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</si>
  <si>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</si>
  <si>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</si>
  <si>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</si>
  <si>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</si>
  <si>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</si>
  <si>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</si>
  <si>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</si>
  <si>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</si>
  <si>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</si>
  <si>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</si>
  <si>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</si>
  <si>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</si>
  <si>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</si>
  <si>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</si>
  <si>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</si>
  <si>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</si>
  <si>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</si>
  <si>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</si>
  <si>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</si>
  <si>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</si>
  <si>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</si>
  <si>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</si>
  <si>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</si>
  <si>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</si>
  <si>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</si>
  <si>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</si>
  <si>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</si>
  <si>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</si>
  <si>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</si>
  <si>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</si>
  <si>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</si>
  <si>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</si>
  <si>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</si>
  <si>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</si>
  <si>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</si>
  <si>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</si>
  <si>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</si>
  <si>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</si>
  <si>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</si>
  <si>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</si>
  <si>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</si>
  <si>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</si>
  <si>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</si>
  <si>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</si>
  <si>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</si>
  <si>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</si>
  <si>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</si>
  <si>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</si>
  <si>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</si>
  <si>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</si>
  <si>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</si>
  <si>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</si>
  <si>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</si>
  <si>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</si>
  <si>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</si>
  <si>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</si>
  <si>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</si>
  <si>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</si>
  <si>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</si>
  <si>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</si>
  <si>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</si>
  <si>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</si>
  <si>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</si>
  <si>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</si>
  <si>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</si>
  <si>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</si>
  <si>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</si>
  <si>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</si>
  <si>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</si>
  <si>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</si>
  <si>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</si>
  <si>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</si>
  <si>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</si>
  <si>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</si>
  <si>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</si>
  <si>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</si>
  <si>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</si>
  <si>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</si>
  <si>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</si>
  <si>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</si>
  <si>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</si>
  <si>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</si>
  <si>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</si>
  <si>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</si>
  <si>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</si>
  <si>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</si>
  <si>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</si>
  <si>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</si>
  <si>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</si>
  <si>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</si>
  <si>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</si>
  <si>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</si>
  <si>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</si>
  <si>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</si>
  <si>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</si>
  <si>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</si>
  <si>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</si>
  <si>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</si>
  <si>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</si>
  <si>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</si>
  <si>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</si>
  <si>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</si>
  <si>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</si>
  <si>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</si>
  <si>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</si>
  <si>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</si>
  <si>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</si>
  <si>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</si>
  <si>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</si>
  <si>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</si>
  <si>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</si>
  <si>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</si>
  <si>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</si>
  <si>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</si>
  <si>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</si>
  <si>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</si>
  <si>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</si>
  <si>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</si>
  <si>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</si>
  <si>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</si>
  <si>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</si>
  <si>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</si>
  <si>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</si>
  <si>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</si>
  <si>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</si>
  <si>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</si>
  <si>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</si>
  <si>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</si>
  <si>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</si>
  <si>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</si>
  <si>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</si>
  <si>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</si>
  <si>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</si>
  <si>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</si>
  <si>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</si>
  <si>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</si>
  <si>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</si>
  <si>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</si>
  <si>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</si>
  <si>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</si>
  <si>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</si>
  <si>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</si>
  <si>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</si>
  <si>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</si>
  <si>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</si>
  <si>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</si>
  <si>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</si>
  <si>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</si>
  <si>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</si>
  <si>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</si>
  <si>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</si>
  <si>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</si>
  <si>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</si>
  <si>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</si>
  <si>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</si>
  <si>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</si>
  <si>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</si>
  <si>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</si>
  <si>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</si>
  <si>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</si>
  <si>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</si>
  <si>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</si>
  <si>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</si>
  <si>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</si>
  <si>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</si>
  <si>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</si>
  <si>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</si>
  <si>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</si>
  <si>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</si>
  <si>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</si>
  <si>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</si>
  <si>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</si>
  <si>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</si>
  <si>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</si>
  <si>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</si>
  <si>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</si>
  <si>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</si>
  <si>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</si>
  <si>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</si>
  <si>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</si>
  <si>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</si>
  <si>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</si>
  <si>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</si>
  <si>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</si>
  <si>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</si>
  <si>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</si>
  <si>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</si>
  <si>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</si>
  <si>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</si>
  <si>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</si>
  <si>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</si>
  <si>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</si>
  <si>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</si>
  <si>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</si>
  <si>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</si>
  <si>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</si>
  <si>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</si>
  <si>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</si>
  <si>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</si>
  <si>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</si>
  <si>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</si>
  <si>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</si>
  <si>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</si>
  <si>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</si>
  <si>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</si>
  <si>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</si>
  <si>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</si>
  <si>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</si>
  <si>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</si>
  <si>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</si>
  <si>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</si>
  <si>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</si>
  <si>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</si>
  <si>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</si>
  <si>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</si>
  <si>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</si>
  <si>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</si>
  <si>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</si>
  <si>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</si>
  <si>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</si>
  <si>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</si>
  <si>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</si>
  <si>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</si>
  <si>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</si>
  <si>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</si>
  <si>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</si>
  <si>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</si>
  <si>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</si>
  <si>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</si>
  <si>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</si>
  <si>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</si>
  <si>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</si>
  <si>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</si>
  <si>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</si>
  <si>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</si>
  <si>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</si>
  <si>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</si>
  <si>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</si>
  <si>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</si>
  <si>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</si>
  <si>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</si>
  <si>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</si>
  <si>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</si>
  <si>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</si>
  <si>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</si>
  <si>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</si>
  <si>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</si>
  <si>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</si>
  <si>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</si>
  <si>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</si>
  <si>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</si>
  <si>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</si>
  <si>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</si>
  <si>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</si>
  <si>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</si>
  <si>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</si>
  <si>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</si>
  <si>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</si>
  <si>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</si>
  <si>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</si>
  <si>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</si>
  <si>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</si>
  <si>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</si>
  <si>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</si>
  <si>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</si>
  <si>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</si>
  <si>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</si>
  <si>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</si>
  <si>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</si>
  <si>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</si>
  <si>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</si>
  <si>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</si>
  <si>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</si>
  <si>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</si>
  <si>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</si>
  <si>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</si>
  <si>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</si>
  <si>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</si>
  <si>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</si>
  <si>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</si>
  <si>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</si>
  <si>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</si>
  <si>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</si>
  <si>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</si>
  <si>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</si>
  <si>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</si>
  <si>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</si>
  <si>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</si>
  <si>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</si>
  <si>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</si>
  <si>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</si>
  <si>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</si>
  <si>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</si>
  <si>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</si>
  <si>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</si>
  <si>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</si>
  <si>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</si>
  <si>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</si>
  <si>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</si>
  <si>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</si>
  <si>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</si>
  <si>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</si>
  <si>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</si>
  <si>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</si>
  <si>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</si>
  <si>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</si>
  <si>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</si>
  <si>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</si>
  <si>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</si>
  <si>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</si>
  <si>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</si>
  <si>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</si>
  <si>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</si>
  <si>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</si>
  <si>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</si>
  <si>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</si>
  <si>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</si>
  <si>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</si>
  <si>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</si>
  <si>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</si>
  <si>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</si>
  <si>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</si>
  <si>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</si>
  <si>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</si>
  <si>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</si>
  <si>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</si>
  <si>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</si>
  <si>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</si>
  <si>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</si>
  <si>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</si>
  <si>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</si>
  <si>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</si>
  <si>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</si>
  <si>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</si>
  <si>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</si>
  <si>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</si>
  <si>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</si>
  <si>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</si>
  <si>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</si>
  <si>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</si>
  <si>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</si>
  <si>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</si>
  <si>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</si>
  <si>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</si>
  <si>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</si>
  <si>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</si>
  <si>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</si>
  <si>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</si>
  <si>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</si>
  <si>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</si>
  <si>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</si>
  <si>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</si>
  <si>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</si>
  <si>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</si>
  <si>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</si>
  <si>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</si>
  <si>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</si>
  <si>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</si>
  <si>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</si>
  <si>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</si>
  <si>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</si>
  <si>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</si>
  <si>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</si>
  <si>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</si>
  <si>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</si>
  <si>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</si>
  <si>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</si>
  <si>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</si>
  <si>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</si>
  <si>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</si>
  <si>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</si>
  <si>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</si>
  <si>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</si>
  <si>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</si>
  <si>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</si>
  <si>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</si>
  <si>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</si>
  <si>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</si>
  <si>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</si>
  <si>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</si>
  <si>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</si>
  <si>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</si>
  <si>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</si>
  <si>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</si>
  <si>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</si>
  <si>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</si>
  <si>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</si>
  <si>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</si>
  <si>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</si>
  <si>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</si>
  <si>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</si>
  <si>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</si>
  <si>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</si>
  <si>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</si>
  <si>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</si>
  <si>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</si>
  <si>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</si>
  <si>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</si>
  <si>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</si>
  <si>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</si>
  <si>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</si>
  <si>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</si>
  <si>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</si>
  <si>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</si>
  <si>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</si>
  <si>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</si>
  <si>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</si>
  <si>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</si>
  <si>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</si>
  <si>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</si>
  <si>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</si>
  <si>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</si>
  <si>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</si>
  <si>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</si>
  <si>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</si>
  <si>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</si>
  <si>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</si>
  <si>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</si>
  <si>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</si>
  <si>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</si>
  <si>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</si>
  <si>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</si>
  <si>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</si>
  <si>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</si>
  <si>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</si>
  <si>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</si>
  <si>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</si>
  <si>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</si>
  <si>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</si>
  <si>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</si>
  <si>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</si>
  <si>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</si>
  <si>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</si>
  <si>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</si>
  <si>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</si>
  <si>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</si>
  <si>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</si>
  <si>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</si>
  <si>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</si>
  <si>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</si>
  <si>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</si>
  <si>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</si>
  <si>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</si>
  <si>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</si>
  <si>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</si>
  <si>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</si>
  <si>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</si>
  <si>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</si>
  <si>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</si>
  <si>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</si>
  <si>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</si>
  <si>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</si>
  <si>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</si>
  <si>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</si>
  <si>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</si>
  <si>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</si>
  <si>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</si>
  <si>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</si>
  <si>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</si>
  <si>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</si>
  <si>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</si>
  <si>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</si>
  <si>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</si>
  <si>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</si>
  <si>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</si>
  <si>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</si>
  <si>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</si>
  <si>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</si>
  <si>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</si>
  <si>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</si>
  <si>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</si>
  <si>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</si>
  <si>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</si>
  <si>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</si>
  <si>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</si>
  <si>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</si>
  <si>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</si>
  <si>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</si>
  <si>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</si>
  <si>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</si>
  <si>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</si>
  <si>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</si>
  <si>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</si>
  <si>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</si>
  <si>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</si>
  <si>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</si>
  <si>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</si>
  <si>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</si>
  <si>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</si>
  <si>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</si>
  <si>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</si>
  <si>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</si>
  <si>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</si>
  <si>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</si>
  <si>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</si>
  <si>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</si>
  <si>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</si>
  <si>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</si>
  <si>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</si>
  <si>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</si>
  <si>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</si>
  <si>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</si>
  <si>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</si>
  <si>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</si>
  <si>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</si>
  <si>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</si>
  <si>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</si>
  <si>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</si>
  <si>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</si>
  <si>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</si>
  <si>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</si>
  <si>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</si>
  <si>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</si>
  <si>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</si>
  <si>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</si>
  <si>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</si>
  <si>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</si>
  <si>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</si>
  <si>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</si>
  <si>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</si>
  <si>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</si>
  <si>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</si>
  <si>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</si>
  <si>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</si>
  <si>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</si>
  <si>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</si>
  <si>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</si>
  <si>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</si>
  <si>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</si>
  <si>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</si>
  <si>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</si>
  <si>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</si>
  <si>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</si>
  <si>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</si>
  <si>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</si>
  <si>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</si>
  <si>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</si>
  <si>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</si>
  <si>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</si>
  <si>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</si>
  <si>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</si>
  <si>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</si>
  <si>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</si>
  <si>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</si>
  <si>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</si>
  <si>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</si>
  <si>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</si>
  <si>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</si>
  <si>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</si>
  <si>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</si>
  <si>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</si>
  <si>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</si>
  <si>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</si>
  <si>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</si>
  <si>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</si>
  <si>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</si>
  <si>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</si>
  <si>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</si>
  <si>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</si>
  <si>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</si>
  <si>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</si>
  <si>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</si>
  <si>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</si>
  <si>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</si>
  <si>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</si>
  <si>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</si>
  <si>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</si>
  <si>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</si>
  <si>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</si>
  <si>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</si>
  <si>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</si>
  <si>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</si>
  <si>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</si>
  <si>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</si>
  <si>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</si>
  <si>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</si>
  <si>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</si>
  <si>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</si>
  <si>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</si>
  <si>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</si>
  <si>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</si>
  <si>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</si>
  <si>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</si>
  <si>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</si>
  <si>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</si>
  <si>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</si>
  <si>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</si>
  <si>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</si>
  <si>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</si>
  <si>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</si>
  <si>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</si>
  <si>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</si>
  <si>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</si>
  <si>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</si>
  <si>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</si>
  <si>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</si>
  <si>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</si>
  <si>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</si>
  <si>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</si>
  <si>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</si>
  <si>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</si>
  <si>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</si>
  <si>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</si>
  <si>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</si>
  <si>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</si>
  <si>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</si>
  <si>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</si>
  <si>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</si>
  <si>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</si>
  <si>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</si>
  <si>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</si>
  <si>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</si>
  <si>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</si>
  <si>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</si>
  <si>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</si>
  <si>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</si>
  <si>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</si>
  <si>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</si>
  <si>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</si>
  <si>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</si>
  <si>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</si>
  <si>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</si>
  <si>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</si>
  <si>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</si>
  <si>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</si>
  <si>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</si>
  <si>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</si>
  <si>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</si>
  <si>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</si>
  <si>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</si>
  <si>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</si>
  <si>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</si>
  <si>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</si>
  <si>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</si>
  <si>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</si>
  <si>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</si>
  <si>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</si>
  <si>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</si>
  <si>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</si>
  <si>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</si>
  <si>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</si>
  <si>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</si>
  <si>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</si>
  <si>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</si>
  <si>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</si>
  <si>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</si>
  <si>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</si>
  <si>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</si>
  <si>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</si>
  <si>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</si>
  <si>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</si>
  <si>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</si>
  <si>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</si>
  <si>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</si>
  <si>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</si>
  <si>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</si>
  <si>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</si>
  <si>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</si>
  <si>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</si>
  <si>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</si>
  <si>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</si>
  <si>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</si>
  <si>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</si>
  <si>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</si>
  <si>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</si>
  <si>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</si>
  <si>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</si>
  <si>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</si>
  <si>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</si>
  <si>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</si>
  <si>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</si>
  <si>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</si>
  <si>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</si>
  <si>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</si>
  <si>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</si>
  <si>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</si>
  <si>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</si>
  <si>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</si>
  <si>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</si>
  <si>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</si>
  <si>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</si>
  <si>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</si>
  <si>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</si>
  <si>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</si>
  <si>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</si>
  <si>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</si>
  <si>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</si>
  <si>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</si>
  <si>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</si>
  <si>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</si>
  <si>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</si>
  <si>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</si>
  <si>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</si>
  <si>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</si>
  <si>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</si>
  <si>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</si>
  <si>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</si>
  <si>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</si>
  <si>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</si>
  <si>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</si>
  <si>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</si>
  <si>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</si>
  <si>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</si>
  <si>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</si>
  <si>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</si>
  <si>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</si>
  <si>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</si>
  <si>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</si>
  <si>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</si>
  <si>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</si>
  <si>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</si>
  <si>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</si>
  <si>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</si>
  <si>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</si>
  <si>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</si>
  <si>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</si>
  <si>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</si>
  <si>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</si>
  <si>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</si>
  <si>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</si>
  <si>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</si>
  <si>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</si>
  <si>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</si>
  <si>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</si>
  <si>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</si>
  <si>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</si>
  <si>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</si>
  <si>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</si>
  <si>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</si>
  <si>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</si>
  <si>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</si>
  <si>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</si>
  <si>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</si>
  <si>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</si>
  <si>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</si>
  <si>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</si>
  <si>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</si>
  <si>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</si>
  <si>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</si>
  <si>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</si>
  <si>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</si>
  <si>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</si>
  <si>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</si>
  <si>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</si>
  <si>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</si>
  <si>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</si>
  <si>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</si>
  <si>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</si>
  <si>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</si>
  <si>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</si>
  <si>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</si>
  <si>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</si>
  <si>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</si>
  <si>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</si>
  <si>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</si>
  <si>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</si>
  <si>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</si>
  <si>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</si>
  <si>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</si>
  <si>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</si>
  <si>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</si>
  <si>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</si>
  <si>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</si>
  <si>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</si>
  <si>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</si>
  <si>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</si>
  <si>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</si>
  <si>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</si>
  <si>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</si>
  <si>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</si>
  <si>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</si>
  <si>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</si>
  <si>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</si>
  <si>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</si>
  <si>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</si>
  <si>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</si>
  <si>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</si>
  <si>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</si>
  <si>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</si>
  <si>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</si>
  <si>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</si>
  <si>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</si>
  <si>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</si>
  <si>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</si>
  <si>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</si>
  <si>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</si>
  <si>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</si>
  <si>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</si>
  <si>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</si>
  <si>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</si>
  <si>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</si>
  <si>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</si>
  <si>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</si>
  <si>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</si>
  <si>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</si>
  <si>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</si>
  <si>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</si>
  <si>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</si>
  <si>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</si>
  <si>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</si>
  <si>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</si>
  <si>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</si>
  <si>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</si>
  <si>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</si>
  <si>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</si>
  <si>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</si>
  <si>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</si>
  <si>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</si>
  <si>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</si>
  <si>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</si>
  <si>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</si>
  <si>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</si>
  <si>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</si>
  <si>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</si>
  <si>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</si>
  <si>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</si>
  <si>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</si>
  <si>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</si>
  <si>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</si>
  <si>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</si>
  <si>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</si>
  <si>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</si>
  <si>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</si>
  <si>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</si>
  <si>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</si>
  <si>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</si>
  <si>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</si>
  <si>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</si>
  <si>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</si>
  <si>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</si>
  <si>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</si>
  <si>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</si>
  <si>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</si>
  <si>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</si>
  <si>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</si>
  <si>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</si>
  <si>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</si>
  <si>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</si>
  <si>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</si>
  <si>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</si>
  <si>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</si>
  <si>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</si>
  <si>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</si>
  <si>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</si>
  <si>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</si>
  <si>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</si>
  <si>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</si>
  <si>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</si>
  <si>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</si>
  <si>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</si>
  <si>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</si>
  <si>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</si>
  <si>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</si>
  <si>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</si>
  <si>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</si>
  <si>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</si>
  <si>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</si>
  <si>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</si>
  <si>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</si>
  <si>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</si>
  <si>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</si>
  <si>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</si>
  <si>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</si>
  <si>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</si>
  <si>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</si>
  <si>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</si>
  <si>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</si>
  <si>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</si>
  <si>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</si>
  <si>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</si>
  <si>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</si>
  <si>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</si>
  <si>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</si>
  <si>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</si>
  <si>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</si>
  <si>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</si>
  <si>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</si>
  <si>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</si>
  <si>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</si>
  <si>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</si>
  <si>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</si>
  <si>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</si>
  <si>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</si>
  <si>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</si>
  <si>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</si>
  <si>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</si>
  <si>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</si>
  <si>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</si>
  <si>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</si>
  <si>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</si>
  <si>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</si>
  <si>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</si>
  <si>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</si>
  <si>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</si>
  <si>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</si>
  <si>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</si>
  <si>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</si>
  <si>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</si>
  <si>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</si>
  <si>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</si>
  <si>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</si>
  <si>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</si>
  <si>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</si>
  <si>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</si>
  <si>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</si>
  <si>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</si>
  <si>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</si>
  <si>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</si>
  <si>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</si>
  <si>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</si>
  <si>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</si>
  <si>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</si>
  <si>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</si>
  <si>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</si>
  <si>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</si>
  <si>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</si>
  <si>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</si>
  <si>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</si>
  <si>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</si>
  <si>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</si>
  <si>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</si>
  <si>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</si>
  <si>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</si>
  <si>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</si>
  <si>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</si>
  <si>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</si>
  <si>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</si>
  <si>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</si>
  <si>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</si>
  <si>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</si>
  <si>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</si>
  <si>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</si>
  <si>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</si>
  <si>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</si>
  <si>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</si>
  <si>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</si>
  <si>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</si>
  <si>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</si>
  <si>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</si>
  <si>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</si>
  <si>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</si>
  <si>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</si>
  <si>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</si>
  <si>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</si>
  <si>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</si>
  <si>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</si>
  <si>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</si>
  <si>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</si>
  <si>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</si>
  <si>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</si>
  <si>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</si>
  <si>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</si>
  <si>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</si>
  <si>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</si>
  <si>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</si>
  <si>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</si>
  <si>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</si>
  <si>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</si>
  <si>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</si>
  <si>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</si>
  <si>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</si>
  <si>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</si>
  <si>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</si>
  <si>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</si>
  <si>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</si>
  <si>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</si>
  <si>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</si>
  <si>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</si>
  <si>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</si>
  <si>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</si>
  <si>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</si>
  <si>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</si>
  <si>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</si>
  <si>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</si>
  <si>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</si>
  <si>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</si>
  <si>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</si>
  <si>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</si>
  <si>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</si>
  <si>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</si>
  <si>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</si>
  <si>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</si>
  <si>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</si>
  <si>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</si>
  <si>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</si>
  <si>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</si>
  <si>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</si>
  <si>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</si>
  <si>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</si>
  <si>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</si>
  <si>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</si>
  <si>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</si>
  <si>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</si>
  <si>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</si>
  <si>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</si>
  <si>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</si>
  <si>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</si>
  <si>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</si>
  <si>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</si>
  <si>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</si>
  <si>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</si>
  <si>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</si>
  <si>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</si>
  <si>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</si>
  <si>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</si>
  <si>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</si>
  <si>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</si>
  <si>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</si>
  <si>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</si>
  <si>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</si>
  <si>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</si>
  <si>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</si>
  <si>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</si>
  <si>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</si>
  <si>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</si>
  <si>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</si>
  <si>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</si>
  <si>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</si>
  <si>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</si>
  <si>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</si>
  <si>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</si>
  <si>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</si>
  <si>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</si>
  <si>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</si>
  <si>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</si>
  <si>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</si>
  <si>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</si>
  <si>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</si>
  <si>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</si>
  <si>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</si>
  <si>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</si>
  <si>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</si>
  <si>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</si>
  <si>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</si>
  <si>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</si>
  <si>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</si>
  <si>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</si>
  <si>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</si>
  <si>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</si>
  <si>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</si>
  <si>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</si>
  <si>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</si>
  <si>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</si>
  <si>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</si>
  <si>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</si>
  <si>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</si>
  <si>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</si>
  <si>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</si>
  <si>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</si>
  <si>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</si>
  <si>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</si>
  <si>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</si>
  <si>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</si>
  <si>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</si>
  <si>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</si>
  <si>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</si>
  <si>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</si>
  <si>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</si>
  <si>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</si>
  <si>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</si>
  <si>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</si>
  <si>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</si>
  <si>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</si>
  <si>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</si>
  <si>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</si>
  <si>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</si>
  <si>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</si>
  <si>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</si>
  <si>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</si>
  <si>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</si>
  <si>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</si>
  <si>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</si>
  <si>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</si>
  <si>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</si>
  <si>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</si>
  <si>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</si>
  <si>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</si>
  <si>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</si>
  <si>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</si>
  <si>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</si>
  <si>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</si>
  <si>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</si>
  <si>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</si>
  <si>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</si>
  <si>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</si>
  <si>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</si>
  <si>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</si>
  <si>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</si>
  <si>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</si>
  <si>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</si>
  <si>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</si>
  <si>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</si>
  <si>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</si>
  <si>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</si>
  <si>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</si>
  <si>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</si>
  <si>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</si>
  <si>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</si>
  <si>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</si>
  <si>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</si>
  <si>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</si>
  <si>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</si>
  <si>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</si>
  <si>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</si>
  <si>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</si>
  <si>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</si>
  <si>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</si>
  <si>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</si>
  <si>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</si>
  <si>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</si>
  <si>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</si>
  <si>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</si>
  <si>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</si>
  <si>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</si>
  <si>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</si>
  <si>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</si>
  <si>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</si>
  <si>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</si>
  <si>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</si>
  <si>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</si>
  <si>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</si>
  <si>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</si>
  <si>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</si>
  <si>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</si>
  <si>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</si>
  <si>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</si>
  <si>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</si>
  <si>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</si>
  <si>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</si>
  <si>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</si>
  <si>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</si>
  <si>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</si>
  <si>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</si>
  <si>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</si>
  <si>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</si>
  <si>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</si>
  <si>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</si>
  <si>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</si>
  <si>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</si>
  <si>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</si>
  <si>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</si>
  <si>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</si>
  <si>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</si>
  <si>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</si>
  <si>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</si>
  <si>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</si>
  <si>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</si>
  <si>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</si>
  <si>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</si>
  <si>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</si>
  <si>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</si>
  <si>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</si>
  <si>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</si>
  <si>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</si>
  <si>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</si>
  <si>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</si>
  <si>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</si>
  <si>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</si>
  <si>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</si>
  <si>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</si>
  <si>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</si>
  <si>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</si>
  <si>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</si>
  <si>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</si>
  <si>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</si>
  <si>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</si>
  <si>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</si>
  <si>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</si>
  <si>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</si>
  <si>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</si>
  <si>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</si>
  <si>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</si>
  <si>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</si>
  <si>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</si>
  <si>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</si>
  <si>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</si>
  <si>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</si>
  <si>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</si>
  <si>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</si>
  <si>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</si>
  <si>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</si>
  <si>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</si>
  <si>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</si>
  <si>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</si>
  <si>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</si>
  <si>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</si>
  <si>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</si>
  <si>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</si>
  <si>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</si>
  <si>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</si>
  <si>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</si>
  <si>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</si>
  <si>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</si>
  <si>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</si>
  <si>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</si>
  <si>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</si>
  <si>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</si>
  <si>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</si>
  <si>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</si>
  <si>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</si>
  <si>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</si>
  <si>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</si>
  <si>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</si>
  <si>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</si>
  <si>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</si>
  <si>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</si>
  <si>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</si>
  <si>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</si>
  <si>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</si>
  <si>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</si>
  <si>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</si>
  <si>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</si>
  <si>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</si>
  <si>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</si>
  <si>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</si>
  <si>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</si>
  <si>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</si>
  <si>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</si>
  <si>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</si>
  <si>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</si>
  <si>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</si>
  <si>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</si>
  <si>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</si>
  <si>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</si>
  <si>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</si>
  <si>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</si>
  <si>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</si>
  <si>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</si>
  <si>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</si>
  <si>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</si>
  <si>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</si>
  <si>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</si>
  <si>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</si>
  <si>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</si>
  <si>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</si>
  <si>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</si>
  <si>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</si>
  <si>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</si>
  <si>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</si>
  <si>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</si>
  <si>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</si>
  <si>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</si>
  <si>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</si>
  <si>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</si>
  <si>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</si>
  <si>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</si>
  <si>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</si>
  <si>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</si>
  <si>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</si>
  <si>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</si>
  <si>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</si>
  <si>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</si>
  <si>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</si>
  <si>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</si>
  <si>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</si>
  <si>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</si>
  <si>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</si>
  <si>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</si>
  <si>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</si>
  <si>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</si>
  <si>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</si>
  <si>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</si>
  <si>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</si>
  <si>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</si>
  <si>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</si>
  <si>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</si>
  <si>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</si>
  <si>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</si>
  <si>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</si>
  <si>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</si>
  <si>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</si>
  <si>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</si>
  <si>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</si>
  <si>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</si>
  <si>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</si>
  <si>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</si>
  <si>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</si>
  <si>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</si>
  <si>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</si>
  <si>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</si>
  <si>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</si>
  <si>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</si>
  <si>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</si>
  <si>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</si>
  <si>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</si>
  <si>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</si>
  <si>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</si>
  <si>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</si>
  <si>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</si>
  <si>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</si>
  <si>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</si>
  <si>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</si>
  <si>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</si>
  <si>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</si>
  <si>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</si>
  <si>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</si>
  <si>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</si>
  <si>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</si>
  <si>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</si>
  <si>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</si>
  <si>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</si>
  <si>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</si>
  <si>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</si>
  <si>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</si>
  <si>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</si>
  <si>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</si>
  <si>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</si>
  <si>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</si>
  <si>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</si>
  <si>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</si>
  <si>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</si>
  <si>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</si>
  <si>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</si>
  <si>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</si>
  <si>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</si>
  <si>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</si>
  <si>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</si>
  <si>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</si>
  <si>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</si>
  <si>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</si>
  <si>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</si>
  <si>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</si>
  <si>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</si>
  <si>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</si>
  <si>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</si>
  <si>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</si>
  <si>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</si>
  <si>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</si>
  <si>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</si>
  <si>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</si>
  <si>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</si>
  <si>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</si>
  <si>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</si>
  <si>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</si>
  <si>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</si>
  <si>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</si>
  <si>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</si>
  <si>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</si>
  <si>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</si>
  <si>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</si>
  <si>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</si>
  <si>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</si>
  <si>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</si>
  <si>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</si>
  <si>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</si>
  <si>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</si>
  <si>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</si>
  <si>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</si>
  <si>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</si>
  <si>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</si>
  <si>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</si>
  <si>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</si>
  <si>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</si>
  <si>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</si>
  <si>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</si>
  <si>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</si>
  <si>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</si>
  <si>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</si>
  <si>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</si>
  <si>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</si>
  <si>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</si>
  <si>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</si>
  <si>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</si>
  <si>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</si>
  <si>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</si>
  <si>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</si>
  <si>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</si>
  <si>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</si>
  <si>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</si>
  <si>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</si>
  <si>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</si>
  <si>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</si>
  <si>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</si>
  <si>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</si>
  <si>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</si>
  <si>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</si>
  <si>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</si>
  <si>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</si>
  <si>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</si>
  <si>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</si>
  <si>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</si>
  <si>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</si>
  <si>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 xml:space="preserve">60 min </t>
  </si>
  <si>
    <t>PCM-20251002-00000697</t>
  </si>
  <si>
    <t xml:space="preserve">Restored by PG  </t>
  </si>
  <si>
    <t>PCM-20251002-00000558</t>
  </si>
  <si>
    <t xml:space="preserve">EM team need 90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</si>
  <si>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</si>
  <si>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</si>
  <si>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</si>
  <si>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</si>
  <si>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</si>
  <si>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</si>
  <si>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</si>
  <si>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</si>
  <si>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</si>
  <si>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</si>
  <si>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</si>
  <si>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PCM-20251002-00000849</t>
  </si>
  <si>
    <t>EM Team on the way ETA: 30 Mins</t>
  </si>
  <si>
    <t>PCM-20251002-00000988</t>
  </si>
  <si>
    <t>EM Team on the way ETA: 40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</si>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</sst>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269.52197037036967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15.900986574073613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7.3856944443832617E-2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45932.470396296296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45932.470396296296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45932.470396296296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45932.470396296296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45932.470396296296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45932.470396296296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45932.470396296296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45932.470396296296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45932.470396296296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45932.470396296296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45932.470396296296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45932.470396296296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45932.470396296296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45932.470396296296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45932.470396296296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45932.470396296296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45932.470396296296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45932.470396296296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45932.470396296296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45932.470396296296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45932.470396296296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45932.470396296296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45932.470396296296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45932.470396296296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45932.470396296296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45932.470396296296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45932.470396296296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45932.470396296296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45932.470396296296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45932.470396296296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45932.470396296296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45932.470396296296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45932.470396296296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45932.470396296296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45932.470396296296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45932.470396296296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45932.470396296296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45932.470396296296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45932.470396296296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45932.470396296296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45932.470396296296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45932.470396296296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45932.470396296296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45932.470396296296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45932.470396296296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45932.470396296296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45932.470396296296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45932.470396296296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45932.470396296296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45932.470396296296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45932.470396296296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45932.470396296296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45932.470396296296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45932.470396296296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45932.470396296296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45932.470396296296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45932.470396296296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45932.470396296296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45932.470396296296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45932.470396296296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45932.470396296296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45932.470396296296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45932.470396296296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45932.470396296296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45932.470396296296</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B80F2936-2EAE-43D8-9E05-432EA0ACD2DA}"/>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240.81861388888501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125.74331296296441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107.47055833333434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9.2448291666660225</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45932.470396296296</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20104</v>
      </c>
      <c r="E8" s="131" t="s">
        <v>38964</v>
      </c>
      <c r="F8" s="132">
        <v>45932.393240740741</v>
      </c>
      <c r="G8" s="133">
        <f ca="1">IFERROR(NOW()-F8,"-")</f>
        <v>7.715555555478204E-2</v>
      </c>
      <c r="H8" s="132">
        <v>45932.387337962966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45932.470396296296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45932.470396296296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45932.470396296296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45932.470396296296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45932.470396296296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45932.470396296296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45932.470396296296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45932.470396296296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45932.470396296296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45932.470396296296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45932.470396296296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45932.470396296296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45932.470396296296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45932.470396296296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45932.470396296296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45932.470396296296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45932.470396296296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45932.470396296296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45932.470396296296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45932.470396296296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45932.470396296296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45932.470396296296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45932.470396296296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45932.470396296296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45932.470396296296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45932.470396296296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45932.470396296296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45932.470396296296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45932.470396296296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45932.470396296296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45932.470396296296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45932.470396296296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45932.470396296296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45932.470396296296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45932.470396296296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45932.470396296296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45932.470396296296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45932.470396296296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45932.470396296296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45932.470396296296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45932.470396296296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45932.470396296296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45932.470396296296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45932.470396296296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45932.470396296296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45932.470396296296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45932.470396296296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45932.470396296296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45932.470396296296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45932.470396296296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45932.470396296296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45932.470396296296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45932.470396296296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45932.470396296296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45932.470396296296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45932.470396296296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45932.470396296296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45932.470396296296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45932.470396296296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45932.470396296296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45932.470396296296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45932.470396296296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45932.470396296296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45932.470396296296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45932.470396296296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45932.470396296296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45932.470396296296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45932.470396296296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45932.470396296296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45932.470396296296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45932.470396296296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45932.470396296296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45932.470396296296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45932.470396296296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45932.470396296296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45932.470396296296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45932.470396296296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45932.470396296296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45932.470396296296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45932.470396296296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45932.470396296296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45932.470396296296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45932.470396296296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45932.470396296296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45932.470396296296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45932.470396296296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45932.470396296296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45932.470396296296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45932.470396296296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45932.470396296296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45932.470396296296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45932.470396296296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45932.470396296296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45932.470396296296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45932.470396296296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45932.470396296296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45932.470396296296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45932.470396296296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45932.470396296296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45932.470396296296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45932.470396296296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45932.470396296296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45932.470396296296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45932.470396296296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45932.470396296296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45932.470396296296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45932.470396296296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45932.470396296296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45932.470396296296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45932.470396296296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45932.470396296296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45932.470396296296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45932.470396296296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45932.470396296296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45932.470396296296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45932.470396296296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45932.470396296296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45932.470396296296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45932.470396296296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45932.470396296296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45932.470396296296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45932.470396296296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45932.470396296296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45932.470396296296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45932.470396296296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45932.470396296296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45932.470396296296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45932.470396296296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45932.470396296296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45932.470396296296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45932.470396296296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45932.470396296296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45932.470396296296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45932.470396296296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45932.470396296296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45932.470396296296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45932.470396296296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45932.470396296296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45932.470396296296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45932.470396296296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45932.470396296296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45932.470396296296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45932.470396296296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45932.470396296296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45932.470396296296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45932.470396296296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45932.470396296296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45932.470396296296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45932.470396296296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45932.470396296296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45932.470396296296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45932.470396296296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45932.470396296296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45932.470396296296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45932.470396296296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45932.470396296296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45932.470396296296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45932.470396296296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45932.470396296296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45932.470396296296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45932.470396296296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45932.470396296296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45932.470396296296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45932.470396296296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45932.470396296296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45932.470396296296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45932.470396296296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45932.470396296296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45932.470396296296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45932.470396296296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45932.470396296296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45932.470396296296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45932.470396296296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45932.470396296296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45932.470396296296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45932.470396296296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45932.470396296296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45932.470396296296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45932.470396296296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45932.470396296296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45932.470396296296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45932.470396296296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45932.470396296296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45932.470396296296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45932.470396296296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45932.470396296296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45932.470396296296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45932.470396296296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45932.470396296296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45932.470396296296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45932.470396296296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45932.470396296296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45932.470396296296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45932.470396296296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45932.470396296296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45932.470396296296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45932.470396296296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45932.470396296296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45932.470396296296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45932.470396296296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45932.470396296296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45932.470396296296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45932.470396296296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45932.470396296296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45932.470396296296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45932.470396296296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45932.470396296296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45932.470396296296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45932.470396296296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45932.470396296296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45932.470396296296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45932.470396296296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45932.470396296296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45932.470396296296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45932.470396296296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45932.470396296296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45932.470396296296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45932.470396296296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45932.470396296296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45932.470396296296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45932.470396296296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45932.470396296296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45932.470396296296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45932.470396296296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45932.470396296296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45932.470396296296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45932.470396296296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45932.470396296296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45932.470396296296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45932.470396296296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45932.470396296296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45932.470396296296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45932.470396296296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45932.470396296296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45932.470396296296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45932.470396296296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45932.470396296296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45932.470396296296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45932.470396296296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45932.470396296296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45932.470396296296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45932.470396296296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45932.470396296296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45932.470396296296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45932.470396296296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45932.470396296296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45932.470396296296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45932.470396296296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45932.470396296296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45932.470396296296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45932.470396296296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45932.470396296296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45932.470396296296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45932.470396296296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45932.470396296296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45932.470396296296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45932.470396296296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45932.470396296296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45932.470396296296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45932.470396296296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45932.470396296296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45932.470396296296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45932.470396296296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45932.470396296296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45932.470396296296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45932.470396296296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45932.470396296296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45932.470396296296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45932.470396296296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45932.470396296296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45932.470396296296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45932.470396296296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45932.470396296296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45932.470396296296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45932.470396296296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45932.470396296296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45932.470396296296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45932.470396296296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45932.470396296296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45932.470396296296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45932.470396296296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45932.470396296296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45932.470396296296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45932.470396296296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45932.470396296296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45932.470396296296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45932.470396296296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45932.470396296296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45932.470396296296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45932.470396296296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45932.470396296296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45932.470396296296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45932.470396296296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45932.470396296296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45932.470396296296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45932.470396296296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45932.470396296296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45932.470396296296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45932.470396296296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45932.470396296296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45932.470396296296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45932.470396296296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45932.470396296296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45932.470396296296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45932.470396296296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45932.470396296296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45932.470396296296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45932.470396296296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45932.470396296296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45932.470396296296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45932.470396296296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45932.470396296296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45932.470396296296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45932.470396296296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45932.470396296296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45932.470396296296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45932.470396296296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45932.470396296296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45932.470396296296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45932.470396296296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45932.470396296296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45932.470396296296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45932.470396296296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45932.470396296296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45932.470396296296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45932.470396296296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45932.470396296296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45932.470396296296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45932.470396296296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45932.470396296296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45932.470396296296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45932.470396296296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45932.470396296296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45932.470396296296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45932.470396296296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45932.470396296296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45932.470396296296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45932.470396296296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45932.470396296296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45932.470396296296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45932.470396296296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45932.470396296296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45932.470396296296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45932.470396296296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45932.470396296296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45932.470396296296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45932.470396296296</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45932.470396296296</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45932.470396296296</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39063</v>
      </c>
      <c r="B2" s="75" t="str">
        <f>IFERROR(VLOOKUP(D2,DB!A:K,11,0),"")</f>
        <v>R3</v>
      </c>
      <c r="C2" s="18">
        <v>1</v>
      </c>
      <c r="D2" s="18" t="s">
        <v>23463</v>
      </c>
      <c r="E2" s="18" t="s">
        <v>38967</v>
      </c>
      <c r="F2" s="20">
        <v>45932.334305555552</v>
      </c>
      <c r="G2" s="21">
        <f t="shared" ref="G2:G65" ca="1" si="0">IFERROR(NOW()-F2,"-")</f>
        <v>0.13609074074338423</v>
      </c>
      <c r="H2" s="22">
        <v>45932.334305555552</v>
      </c>
      <c r="I2" s="19" t="str">
        <f>IFERROR(VLOOKUP(D2,DB!A:F,6,0),"")</f>
        <v>Power Cube</v>
      </c>
      <c r="J2" s="18" t="str">
        <f>IFERROR(VLOOKUP(D2,DB!A:G,7,0),"")</f>
        <v>Vandalized</v>
      </c>
      <c r="K2" s="50" t="s">
        <v>39064</v>
      </c>
      <c r="L2" s="23" t="str">
        <f>IFERROR(VLOOKUP(D2,DB!A:I,9,0),"")</f>
        <v>Latis</v>
      </c>
    </row>
    <row r="3" spans="1:13" ht="15" customHeight="1">
      <c r="A3" s="19"/>
      <c r="B3" s="75" t="str">
        <f>IFERROR(VLOOKUP(D3,DB!A:K,11,0),"")</f>
        <v/>
      </c>
      <c r="C3" s="18"/>
      <c r="D3" s="18"/>
      <c r="E3" s="18"/>
      <c r="F3" s="20"/>
      <c r="G3" s="21">
        <f t="shared" ca="1" si="0"/>
        <v>45932.470396296296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45932.470396296296</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45932.470396296296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45932.470396296296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45932.470396296296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45932.470396296296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45932.470396296296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45932.470396296296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45932.470396296296</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45932.470396296296</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45932.470396296296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45932.470396296296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45932.470396296296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45932.470396296296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45932.470396296296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45932.470396296296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45932.470396296296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45932.470396296296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45932.470396296296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45932.470396296296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45932.470396296296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45932.470396296296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45932.470396296296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45932.470396296296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45932.470396296296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45932.470396296296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45932.470396296296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45932.470396296296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45932.470396296296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45932.470396296296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45932.470396296296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45932.470396296296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45932.470396296296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45932.470396296296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45932.470396296296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45932.470396296296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45932.470396296296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45932.470396296296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45932.470396296296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45932.470396296296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45932.470396296296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45932.470396296296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45932.470396296296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45932.470396296296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45932.470396296296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45932.470396296296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45932.470396296296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45932.470396296296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45932.470396296296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45932.470396296296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45932.470396296296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45932.470396296296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45932.470396296296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45932.470396296296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45932.470396296296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45932.470396296296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45932.470396296296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45932.470396296296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45932.470396296296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45932.470396296296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45932.470396296296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45932.470396296296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45932.470396296296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45932.470396296296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45932.470396296296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45932.470396296296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45932.470396296296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45932.470396296296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45932.470396296296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45932.470396296296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45932.470396296296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45932.470396296296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45932.470396296296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45932.470396296296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45932.470396296296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45932.470396296296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45932.470396296296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45932.470396296296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45932.470396296296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45932.470396296296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45932.470396296296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45932.470396296296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45932.470396296296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45932.470396296296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45932.470396296296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45932.470396296296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45932.470396296296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45932.470396296296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45932.470396296296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45932.470396296296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45932.470396296296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45932.470396296296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45932.470396296296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45932.470396296296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45932.470396296296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45932.470396296296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45932.470396296296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45932.470396296296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45932.470396296296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45932.470396296296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45932.470396296296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45932.470396296296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45932.470396296296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45932.470396296296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45932.470396296296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45932.470396296296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45932.470396296296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45932.470396296296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45932.470396296296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45932.470396296296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45932.470396296296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45932.470396296296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45932.470396296296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45932.470396296296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45932.470396296296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45932.470396296296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45932.470396296296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45932.470396296296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45932.470396296296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45932.470396296296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45932.470396296296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45932.470396296296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45932.470396296296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45932.470396296296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45932.470396296296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45932.470396296296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45932.470396296296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45932.470396296296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45932.470396296296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45932.470396296296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45932.470396296296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45932.470396296296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45932.470396296296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45932.470396296296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45932.470396296296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45932.470396296296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45932.470396296296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45932.470396296296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45932.470396296296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45932.470396296296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45932.470396296296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45932.470396296296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45932.470396296296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45932.470396296296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45932.470396296296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45932.470396296296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45932.470396296296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45932.470396296296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45932.470396296296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45932.470396296296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45932.470396296296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45932.470396296296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45932.470396296296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45932.470396296296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45932.470396296296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45932.470396296296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45932.470396296296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45932.470396296296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45932.470396296296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45932.470396296296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45932.470396296296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45932.470396296296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45932.470396296296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45932.470396296296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45932.470396296296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45932.470396296296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45932.470396296296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45932.470396296296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45932.470396296296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45932.470396296296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45932.470396296296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45932.470396296296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45932.470396296296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45932.470396296296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45932.470396296296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45932.470396296296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45932.470396296296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45932.470396296296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45932.470396296296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45932.470396296296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45932.470396296296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45932.470396296296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45932.470396296296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45932.470396296296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45932.470396296296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45932.470396296296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45932.470396296296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45932.470396296296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45932.470396296296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45932.470396296296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45932.470396296296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45932.470396296296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45932.470396296296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45932.470396296296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45932.470396296296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45932.470396296296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45932.470396296296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45932.470396296296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45932.470396296296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45932.470396296296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45932.470396296296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45932.470396296296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45932.470396296296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45932.470396296296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45932.470396296296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45932.470396296296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45932.470396296296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45932.470396296296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45932.470396296296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45932.470396296296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45932.470396296296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45932.470396296296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45932.470396296296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45932.470396296296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45932.470396296296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45932.470396296296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45932.470396296296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45932.470396296296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45932.470396296296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45932.470396296296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45932.470396296296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45932.470396296296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45932.470396296296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45932.470396296296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45932.470396296296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45932.470396296296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45932.470396296296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45932.470396296296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45932.470396296296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45932.470396296296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45932.470396296296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45932.470396296296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45932.470396296296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45932.470396296296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45932.470396296296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45932.470396296296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45932.470396296296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45932.470396296296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45932.470396296296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45932.470396296296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45932.470396296296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45932.470396296296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45932.470396296296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45932.470396296296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45932.470396296296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45932.470396296296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45932.470396296296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45932.470396296296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45932.470396296296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45932.470396296296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45932.470396296296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45932.470396296296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45932.470396296296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45932.470396296296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45932.470396296296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45932.470396296296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45932.470396296296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45932.470396296296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45932.470396296296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45932.470396296296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45932.470396296296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45932.470396296296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45932.470396296296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45932.470396296296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45932.470396296296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45932.470396296296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45932.470396296296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45932.470396296296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45932.470396296296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45932.470396296296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45932.470396296296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45932.470396296296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45932.470396296296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45932.470396296296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45932.470396296296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45932.470396296296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45932.470396296296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45932.470396296296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45932.470396296296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45932.470396296296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45932.470396296296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45932.470396296296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45932.470396296296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45932.470396296296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45932.470396296296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45932.470396296296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45932.470396296296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45932.470396296296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45932.470396296296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45932.470396296296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45932.470396296296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45932.470396296296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45932.470396296296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45932.470396296296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45932.470396296296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45932.470396296296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45932.470396296296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45932.470396296296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45932.470396296296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45932.470396296296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45932.470396296296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45932.470396296296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45932.470396296296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45932.470396296296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45932.470396296296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45932.470396296296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45932.470396296296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45932.470396296296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45932.470396296296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45932.470396296296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45932.470396296296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45932.470396296296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45932.470396296296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45932.470396296296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45932.470396296296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45932.470396296296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45932.470396296296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45932.470396296296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45932.470396296296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45932.470396296296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45932.470396296296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45932.470396296296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45932.470396296296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45932.470396296296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45932.470396296296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45932.470396296296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45932.470396296296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45932.470396296296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45932.470396296296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45932.470396296296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45932.470396296296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45932.470396296296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45932.470396296296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45932.470396296296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45932.470396296296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45932.470396296296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45932.470396296296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45932.470396296296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45932.470396296296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45932.470396296296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45932.470396296296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45932.470396296296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45932.470396296296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45932.470396296296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45932.470396296296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45932.470396296296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45932.470396296296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45932.470396296296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45932.470396296296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45932.470396296296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45932.470396296296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45932.470396296296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45932.470396296296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45932.470396296296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45932.470396296296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45932.470396296296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45932.470396296296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45932.470396296296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45932.470396296296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45932.470396296296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45932.470396296296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45932.470396296296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45932.470396296296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45932.470396296296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45932.470396296296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45932.470396296296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45932.470396296296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45932.470396296296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45932.470396296296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45932.470396296296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45932.470396296296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45932.470396296296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45932.470396296296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45932.470396296296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45932.470396296296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45932.470396296296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45932.470396296296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45932.470396296296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45932.470396296296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45932.470396296296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45932.470396296296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45932.470396296296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45932.470396296296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45932.470396296296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45932.470396296296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45932.470396296296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45932.470396296296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45932.470396296296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45932.470396296296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45932.470396296296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45932.470396296296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45932.470396296296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45932.470396296296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45932.470396296296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45932.470396296296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45932.470396296296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45932.470396296296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45932.470396296296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45932.470396296296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45932.470396296296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45932.470396296296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45932.470396296296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45932.470396296296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45932.470396296296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45932.470396296296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45932.470396296296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45932.470396296296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45932.470396296296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45932.470396296296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45932.470396296296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45932.470396296296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45932.470396296296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45932.470396296296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45932.470396296296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45932.470396296296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45932.470396296296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45932.470396296296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45932.470396296296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45932.470396296296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45932.470396296296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45932.470396296296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45932.470396296296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45932.470396296296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45932.470396296296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45932.470396296296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45932.470396296296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45932.470396296296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45932.470396296296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45932.470396296296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45932.470396296296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45932.470396296296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45932.470396296296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45932.470396296296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45932.470396296296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45932.470396296296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45932.470396296296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45932.470396296296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45932.470396296296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45932.470396296296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45932.470396296296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45932.470396296296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45932.470396296296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45932.470396296296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45932.470396296296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45932.470396296296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45932.470396296296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45932.470396296296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45932.470396296296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45932.470396296296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45932.470396296296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45932.470396296296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45932.470396296296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45932.470396296296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45932.470396296296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45932.470396296296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45932.470396296296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45932.470396296296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45932.470396296296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45932.470396296296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45932.470396296296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45932.470396296296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45932.470396296296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45932.470396296296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45932.470396296296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45932.470396296296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45932.470396296296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45932.470396296296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45932.470396296296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45932.470396296296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45932.470396296296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45932.470396296296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45932.470396296296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45932.470396296296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45932.470396296296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45932.470396296296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45932.470396296296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45932.470396296296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45932.470396296296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45932.470396296296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45932.470396296296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45932.470396296296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45932.470396296296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45932.470396296296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45932.470396296296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45932.470396296296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45932.470396296296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45932.470396296296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45932.470396296296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45932.470396296296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45932.470396296296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45932.470396296296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45932.470396296296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45932.470396296296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45932.470396296296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45932.470396296296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45932.470396296296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45932.470396296296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45932.470396296296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45932.470396296296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45932.470396296296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45932.470396296296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45932.470396296296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45932.470396296296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45932.470396296296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45932.470396296296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45932.470396296296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45932.470396296296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45932.470396296296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45932.470396296296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45932.470396296296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45932.470396296296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45932.470396296296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45932.470396296296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45932.470396296296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45932.470396296296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45932.470396296296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45932.470396296296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45932.470396296296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45932.470396296296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45932.470396296296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45932.470396296296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45932.470396296296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45932.470396296296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45932.470396296296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45932.470396296296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45932.470396296296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45932.470396296296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45932.470396296296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45932.470396296296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45932.470396296296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45932.470396296296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45932.470396296296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45932.470396296296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45932.470396296296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45932.470396296296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45932.470396296296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45932.470396296296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45932.470396296296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45932.470396296296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45932.470396296296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45932.470396296296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45932.470396296296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45932.470396296296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45932.470396296296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45932.470396296296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45932.470396296296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45932.470396296296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45932.470396296296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45932.470396296296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45932.470396296296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45932.470396296296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45932.470396296296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45932.470396296296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45932.470396296296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45932.470396296296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45932.470396296296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45932.470396296296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45932.470396296296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45932.470396296296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45932.470396296296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45932.470396296296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45932.470396296296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45932.470396296296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45932.470396296296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45932.470396296296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45932.470396296296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45932.470396296296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45932.470396296296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45932.470396296296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45932.470396296296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45932.470396296296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45932.470396296296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45932.470396296296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45932.470396296296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45932.470396296296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45932.470396296296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45932.470396296296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45932.470396296296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45932.470396296296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45932.470396296296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45932.470396296296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45932.470396296296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45932.470396296296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45932.470396296296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45932.470396296296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45932.470396296296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45932.470396296296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45932.470396296296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45932.470396296296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45932.470396296296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45932.470396296296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45932.470396296296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45932.470396296296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45932.470396296296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45932.470396296296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45932.470396296296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45932.470396296296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45932.470396296296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45932.470396296296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45932.470396296296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45932.470396296296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45932.470396296296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45932.470396296296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45932.470396296296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45932.470396296296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45932.470396296296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45932.470396296296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45932.470396296296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45932.470396296296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45932.470396296296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45932.470396296296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45932.470396296296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45932.470396296296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45932.470396296296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45932.470396296296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45932.470396296296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45932.470396296296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45932.470396296296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45932.470396296296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45932.470396296296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45932.470396296296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45932.470396296296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45932.470396296296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45932.470396296296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45932.470396296296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45932.470396296296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45932.470396296296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45932.470396296296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45932.470396296296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45932.470396296296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45932.470396296296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45932.470396296296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45932.470396296296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45932.470396296296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45932.470396296296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45932.470396296296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45932.470396296296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45932.470396296296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45932.470396296296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45932.470396296296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45932.470396296296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45932.470396296296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45932.470396296296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45932.470396296296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45932.470396296296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45932.470396296296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45932.470396296296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45932.470396296296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45932.470396296296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45932.470396296296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45932.470396296296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45932.470396296296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45932.470396296296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45932.470396296296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45932.470396296296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45932.470396296296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45932.470396296296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45932.470396296296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45932.470396296296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45932.470396296296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45932.470396296296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45932.470396296296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45932.470396296296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45932.470396296296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45932.470396296296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45932.470396296296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45932.470396296296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45932.470396296296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45932.470396296296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45932.470396296296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45932.470396296296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45932.470396296296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45932.470396296296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45932.470396296296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45932.470396296296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45932.470396296296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45932.470396296296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45932.470396296296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45932.470396296296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45932.470396296296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45932.470396296296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45932.470396296296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45932.470396296296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45932.470396296296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45932.470396296296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45932.470396296296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45932.470396296296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45932.470396296296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45932.470396296296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45932.470396296296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45932.470396296296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45932.470396296296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45932.470396296296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45932.470396296296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45932.470396296296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45932.470396296296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45932.470396296296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45932.470396296296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45932.470396296296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45932.470396296296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45932.470396296296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45932.470396296296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45932.470396296296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45932.470396296296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45932.470396296296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45932.470396296296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45932.470396296296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45932.470396296296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45932.470396296296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45932.470396296296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45932.470396296296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45932.470396296296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45932.470396296296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45932.470396296296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45932.470396296296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45932.470396296296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45932.470396296296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45932.470396296296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45932.470396296296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45932.470396296296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45932.470396296296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45932.470396296296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45932.470396296296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45932.470396296296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45932.470396296296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45932.470396296296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45932.470396296296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45932.470396296296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45932.470396296296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45932.470396296296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45932.470396296296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45932.470396296296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45932.470396296296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45932.470396296296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45932.470396296296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45932.470396296296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45932.470396296296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45932.470396296296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45932.470396296296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45932.470396296296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45932.470396296296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45932.470396296296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45932.470396296296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45932.470396296296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45932.470396296296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45932.470396296296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45932.470396296296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45932.470396296296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45932.470396296296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45932.470396296296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45932.470396296296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45932.470396296296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45932.470396296296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45932.470396296296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45932.470396296296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45932.470396296296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45932.470396296296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45932.470396296296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45932.470396296296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45932.470396296296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45932.470396296296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45932.470396296296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45932.470396296296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45932.470396296296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45932.470396296296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45932.470396296296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45932.470396296296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45932.470396296296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45932.470396296296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45932.470396296296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45932.470396296296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45932.470396296296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45932.470396296296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45932.470396296296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45932.470396296296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45932.470396296296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45932.470396296296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45932.470396296296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45932.470396296296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45932.470396296296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45932.470396296296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45932.470396296296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45932.470396296296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45932.470396296296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45932.470396296296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45932.470396296296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45932.470396296296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45932.470396296296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45932.470396296296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45932.470396296296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45932.470396296296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45932.470396296296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45932.470396296296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45932.470396296296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45932.470396296296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45932.470396296296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45932.470396296296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45932.470396296296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45932.470396296296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45932.470396296296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45932.470396296296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45932.470396296296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45932.470396296296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45932.470396296296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45932.470396296296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45932.470396296296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45932.470396296296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45932.470396296296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45932.470396296296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45932.470396296296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45932.470396296296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45932.470396296296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45932.470396296296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45932.470396296296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45932.470396296296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45932.470396296296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45932.470396296296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45932.470396296296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45932.470396296296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45932.470396296296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45932.470396296296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45932.470396296296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45932.470396296296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45932.470396296296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45932.470396296296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45932.470396296296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45932.470396296296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45932.470396296296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45932.470396296296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45932.470396296296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45932.470396296296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45932.470396296296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45932.470396296296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45932.470396296296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45932.470396296296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45932.470396296296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45932.470396296296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45932.470396296296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45932.470396296296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45932.470396296296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45932.470396296296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45932.470396296296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45932.470396296296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45932.470396296296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45932.470396296296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45932.470396296296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45932.470396296296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45932.470396296296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45932.470396296296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45932.470396296296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45932.470396296296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45932.470396296296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45932.470396296296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45932.470396296296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45932.470396296296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45932.470396296296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45932.470396296296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45932.470396296296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45932.470396296296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45932.470396296296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45932.470396296296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45932.470396296296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45932.470396296296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45932.470396296296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45932.470396296296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45932.470396296296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45932.470396296296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45932.470396296296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45932.470396296296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45932.470396296296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45932.470396296296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45932.470396296296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45932.470396296296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45932.470396296296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45932.470396296296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45932.470396296296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45932.470396296296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45932.470396296296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45932.470396296296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45932.470396296296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45932.470396296296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45932.470396296296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45932.470396296296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45932.470396296296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45932.470396296296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45932.470396296296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45932.470396296296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45932.470396296296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45932.470396296296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45932.470396296296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45932.470396296296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45932.470396296296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45932.470396296296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45932.470396296296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45932.470396296296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45932.470396296296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45932.470396296296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45932.470396296296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45932.470396296296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45932.470396296296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45932.470396296296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45932.470396296296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45932.470396296296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45932.470396296296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45932.470396296296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45932.470396296296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45932.470396296296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45932.470396296296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45932.470396296296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45932.470396296296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45932.470396296296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45932.470396296296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45932.470396296296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45932.470396296296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45932.470396296296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45932.470396296296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45932.470396296296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45932.470396296296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45932.470396296296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45932.470396296296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45932.470396296296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45932.470396296296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45932.470396296296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45932.470396296296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45932.470396296296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45932.470396296296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45932.470396296296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45932.470396296296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45932.470396296296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45932.470396296296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45932.470396296296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45932.470396296296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45932.470396296296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45932.470396296296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45932.470396296296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45932.470396296296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45932.470396296296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45932.470396296296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45932.470396296296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45932.470396296296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45932.470396296296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45932.470396296296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45932.470396296296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45932.470396296296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45932.470396296296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45932.470396296296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45932.470396296296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45932.470396296296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45932.470396296296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45932.470396296296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45932.470396296296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45932.470396296296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45932.470396296296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45932.470396296296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45932.470396296296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45932.470396296296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45932.470396296296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45932.470396296296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45932.470396296296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45932.470396296296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45932.470396296296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45932.470396296296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45932.470396296296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45932.470396296296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45932.470396296296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45932.470396296296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45932.470396296296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45932.470396296296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45932.470396296296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45932.470396296296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45932.470396296296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45932.470396296296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45932.470396296296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45932.470396296296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45932.470396296296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45932.470396296296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45932.470396296296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45932.470396296296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45932.470396296296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45932.470396296296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45932.470396296296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45932.470396296296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45932.470396296296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45932.470396296296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45932.470396296296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45932.470396296296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45932.470396296296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45932.470396296296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45932.470396296296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45932.470396296296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45932.470396296296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45932.470396296296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45932.470396296296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45932.470396296296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45932.470396296296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45932.470396296296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45932.470396296296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45932.470396296296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45932.470396296296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45932.470396296296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45932.470396296296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45932.470396296296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45932.470396296296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45932.470396296296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45932.470396296296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45932.470396296296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45932.470396296296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45932.470396296296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45932.470396296296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45932.470396296296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45932.470396296296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45932.470396296296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45932.470396296296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45932.470396296296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45932.470396296296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45932.470396296296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45932.470396296296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45932.470396296296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45932.470396296296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45932.470396296296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45932.470396296296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45932.470396296296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45932.470396296296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45932.470396296296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45932.470396296296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45932.470396296296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45932.470396296296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45932.470396296296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45932.470396296296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45932.470396296296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45932.470396296296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45932.470396296296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45932.470396296296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45932.470396296296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45932.470396296296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45932.470396296296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45932.470396296296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45932.470396296296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45932.470396296296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45932.470396296296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45932.470396296296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45932.470396296296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45932.470396296296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45932.470396296296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45932.470396296296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45932.470396296296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45932.470396296296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45932.470396296296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45932.470396296296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45932.470396296296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45932.470396296296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45932.470396296296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45932.470396296296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45932.470396296296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45932.470396296296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45932.470396296296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45932.470396296296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45932.470396296296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45932.470396296296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45932.470396296296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45932.470396296296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45932.470396296296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45932.470396296296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45932.470396296296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45932.470396296296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45932.470396296296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45932.470396296296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45932.470396296296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45932.470396296296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45932.470396296296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45932.470396296296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45932.470396296296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45932.470396296296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45932.470396296296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45932.470396296296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45932.470396296296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45932.470396296296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45932.470396296296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45932.470396296296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45932.470396296296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45932.470396296296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45932.470396296296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45932.470396296296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45932.470396296296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45932.470396296296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45932.470396296296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45932.470396296296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45932.470396296296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45932.470396296296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45932.470396296296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45932.470396296296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45932.470396296296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45932.470396296296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45932.470396296296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45932.470396296296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45932.470396296296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45932.470396296296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45932.470396296296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45932.470396296296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45932.470396296296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45932.470396296296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45932.470396296296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45932.470396296296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45932.470396296296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45932.470396296296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45932.470396296296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45932.470396296296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45932.470396296296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45932.470396296296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45932.470396296296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45932.470396296296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45932.470396296296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45932.470396296296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45932.470396296296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45932.470396296296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45932.470396296296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45932.470396296296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45932.470396296296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45932.470396296296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45932.470396296296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45932.470396296296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45932.470396296296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45932.470396296296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45932.470396296296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45932.470396296296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45932.470396296296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45932.470396296296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45932.470396296296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45932.470396296296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45932.470396296296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45932.470396296296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45932.470396296296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45932.470396296296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45932.470396296296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45932.470396296296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45932.470396296296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45932.470396296296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45932.470396296296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45932.470396296296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45932.470396296296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45932.470396296296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45932.470396296296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45932.470396296296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45932.470396296296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45932.470396296296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45932.470396296296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45932.470396296296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45932.470396296296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45932.470396296296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45932.470396296296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45932.470396296296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45932.470396296296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45932.470396296296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45932.470396296296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45932.470396296296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45932.470396296296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45932.470396296296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45932.470396296296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45932.470396296296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45932.470396296296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45932.470396296296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45932.470396296296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45932.470396296296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45932.470396296296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45932.470396296296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45932.470396296296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45932.470396296296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45932.470396296296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45932.470396296296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45932.470396296296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45932.470396296296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45932.470396296296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45932.470396296296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45932.470396296296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45932.470396296296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45932.470396296296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45932.470396296296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45932.470396296296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45932.470396296296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45932.470396296296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45932.470396296296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45932.470396296296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45932.470396296296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45932.470396296296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45932.470396296296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45932.470396296296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45932.470396296296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45932.470396296296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45932.470396296296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45932.470396296296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45932.470396296296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45932.470396296296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45932.470396296296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45932.470396296296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45932.470396296296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45932.470396296296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45932.470396296296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45932.470396296296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45932.470396296296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45932.470396296296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45932.470396296296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45932.470396296296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45932.470396296296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45932.470396296296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45932.470396296296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45932.470396296296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45932.470396296296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45932.470396296296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45932.470396296296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45932.470396296296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45932.470396296296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45932.470396296296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45932.470396296296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45932.470396296296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45932.470396296296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45932.470396296296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45932.470396296296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45932.470396296296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45932.470396296296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45932.470396296296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45932.470396296296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45932.470396296296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45932.470396296296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45932.470396296296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45932.470396296296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45932.470396296296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45932.470396296296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45932.470396296296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45932.470396296296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45932.470396296296</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228.98967870369961</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1.5801185185191571</v>
      </c>
      <c r="H3" s="113">
        <v>45930.847372685188</v>
      </c>
      <c r="I3" s="110" t="str">
        <f>IFERROR(VLOOKUP(D3,DB!A:F,6,0),"")</f>
        <v>SCECO</v>
      </c>
      <c r="J3" s="110" t="str">
        <f>IFERROR(VLOOKUP(D3,DB!A:G,7,0),"")</f>
        <v>In progress</v>
      </c>
      <c r="K3" s="115" t="s">
        <v>39069</v>
      </c>
      <c r="L3" s="107" t="str">
        <f>IFERROR(VLOOKUP(D3,DB!A:I,9,0),"")</f>
        <v>Latis</v>
      </c>
    </row>
    <row r="4" spans="1:16" ht="15" customHeight="1">
      <c r="A4" s="110"/>
      <c r="B4" s="110" t="str">
        <f>IFERROR(VLOOKUP(D4,DB!A:K,11,0),"")</f>
        <v/>
      </c>
      <c r="C4" s="111"/>
      <c r="D4" s="107"/>
      <c r="E4" s="112"/>
      <c r="F4" s="113"/>
      <c r="G4" s="114">
        <f ca="1">IFERROR(NOW()-F4,"")</f>
        <v>45932.470396296296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45932.470396296296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45932.470396296296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45932.470396296296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45932.470396296296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45932.470396296296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45932.470396296296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45932.470396296296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45932.470396296296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45932.470396296296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45932.470396296296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45932.470396296296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45932.470396296296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45932.470396296296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45932.470396296296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45932.470396296296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45932.470396296296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45932.470396296296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45932.470396296296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45932.470396296296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45932.470396296296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45932.470396296296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45932.470396296296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45932.470396296296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45932.470396296296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45932.470396296296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45932.470396296296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45932.470396296296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45932.470396296296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45932.470396296296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45932.470396296296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45932.470396296296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45932.470396296296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45932.470396296296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45932.470396296296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45932.470396296296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45932.470396296296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45932.470396296296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45932.470396296296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45932.470396296296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45932.470396296296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45932.470396296296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45932.470396296296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45932.470396296296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45932.470396296296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45932.470396296296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45932.470396296296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45932.470396296296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45932.470396296296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45932.470396296296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45932.470396296296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45932.470396296296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45932.470396296296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45932.470396296296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45932.470396296296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45932.470396296296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45932.470396296296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45932.470396296296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45932.470396296296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45932.470396296296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45932.470396296296</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45932.470396296296</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45932.470396296296</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45932.470396296296</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45932.470396296296</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40.638336111107492</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6.2815189814791665</v>
      </c>
      <c r="H3" s="38">
        <v>45926.158159722225</v>
      </c>
      <c r="I3" s="37" t="str">
        <f>IFERROR(VLOOKUP(D3,DB!A:F,6,0),"")</f>
        <v>SCECO</v>
      </c>
      <c r="J3" s="37" t="str">
        <f>IFERROR(VLOOKUP(D3,DB!A:G,7,0),"")</f>
        <v>Good</v>
      </c>
      <c r="K3" s="37" t="s">
        <v>39073</v>
      </c>
      <c r="L3" s="37" t="str">
        <f>IFERROR(VLOOKUP(D3,DB!A:I,9,0),"")</f>
        <v>Latis</v>
      </c>
      <c r="M3" s="139"/>
    </row>
    <row r="4" spans="1:13" ht="30.75">
      <c r="A4" s="37" t="s">
        <v>39074</v>
      </c>
      <c r="B4" s="37" t="str">
        <f>IFERROR(VLOOKUP(D4,DB!A:K,11,0),"")</f>
        <v>R5</v>
      </c>
      <c r="C4" s="37">
        <v>1</v>
      </c>
      <c r="D4" s="37" t="s">
        <v>31970</v>
      </c>
      <c r="E4" s="37" t="s">
        <v>38964</v>
      </c>
      <c r="F4" s="38">
        <v>45932.381701388891</v>
      </c>
      <c r="G4" s="39">
        <f ca="1">IFERROR(NOW()-F4,"-")</f>
        <v>8.8694907404715195E-2</v>
      </c>
      <c r="H4" s="38">
        <v>45932.37128472222</v>
      </c>
      <c r="I4" s="37" t="str">
        <f>IFERROR(VLOOKUP(D4,DB!A:F,6,0),"")</f>
        <v>SCECO</v>
      </c>
      <c r="J4" s="37" t="str">
        <f>IFERROR(VLOOKUP(D4,DB!A:G,7,0),"")</f>
        <v>No BB Design</v>
      </c>
      <c r="K4" s="37" t="s">
        <v>39075</v>
      </c>
      <c r="L4" s="37" t="str">
        <f>IFERROR(VLOOKUP(D4,DB!A:I,9,0),"")</f>
        <v>Latis</v>
      </c>
      <c r="M4" s="139"/>
    </row>
    <row r="5" spans="1:13" ht="15">
      <c r="A5" s="37" t="s">
        <v>39076</v>
      </c>
      <c r="B5" s="37" t="str">
        <f>IFERROR(VLOOKUP(D5,DB!A:K,11,0),"")</f>
        <v>R5</v>
      </c>
      <c r="C5" s="37">
        <v>1</v>
      </c>
      <c r="D5" s="37" t="s">
        <v>35041</v>
      </c>
      <c r="E5" s="37" t="s">
        <v>38964</v>
      </c>
      <c r="F5" s="38">
        <v>45932.413206018522</v>
      </c>
      <c r="G5" s="39">
        <f ca="1">IFERROR(NOW()-F5,"-")</f>
        <v>5.7190277773770504E-2</v>
      </c>
      <c r="H5" s="38">
        <v>45932.407650462963</v>
      </c>
      <c r="I5" s="37" t="str">
        <f>IFERROR(VLOOKUP(D5,DB!A:F,6,0),"")</f>
        <v>Generator-SG</v>
      </c>
      <c r="J5" s="37" t="str">
        <f>IFERROR(VLOOKUP(D5,DB!A:G,7,0),"")</f>
        <v>Vandalized</v>
      </c>
      <c r="K5" s="37" t="s">
        <v>39077</v>
      </c>
      <c r="L5" s="37" t="str">
        <f>IFERROR(VLOOKUP(D5,DB!A:I,9,0),"")</f>
        <v>Latis</v>
      </c>
      <c r="M5" s="139"/>
    </row>
    <row r="6" spans="1:13" ht="15">
      <c r="A6" s="37" t="s">
        <v>39078</v>
      </c>
      <c r="B6" s="37" t="str">
        <f>IFERROR(VLOOKUP(D6,DB!A:K,11,0),"")</f>
        <v>R5</v>
      </c>
      <c r="C6" s="37">
        <v>1</v>
      </c>
      <c r="D6" s="37" t="s">
        <v>38273</v>
      </c>
      <c r="E6" s="37" t="s">
        <v>38964</v>
      </c>
      <c r="F6" s="38">
        <v>45932.467106481483</v>
      </c>
      <c r="G6" s="39">
        <f ca="1">IFERROR(NOW()-F6,"-")</f>
        <v>3.2898148128879257E-3</v>
      </c>
      <c r="H6" s="38">
        <v>45932.455995370372</v>
      </c>
      <c r="I6" s="37" t="str">
        <f>IFERROR(VLOOKUP(D6,DB!A:F,6,0),"")</f>
        <v>SCECO</v>
      </c>
      <c r="J6" s="37" t="str">
        <f>IFERROR(VLOOKUP(D6,DB!A:G,7,0),"")</f>
        <v>Haj Removal</v>
      </c>
      <c r="K6" s="37" t="s">
        <v>39079</v>
      </c>
      <c r="L6" s="37" t="str">
        <f>IFERROR(VLOOKUP(D6,DB!A:I,9,0),"")</f>
        <v>Latis</v>
      </c>
      <c r="M6" s="139"/>
    </row>
    <row r="7" spans="1:13" ht="15.75">
      <c r="A7" s="37"/>
      <c r="B7" s="37" t="str">
        <f>IFERROR(VLOOKUP(D7,DB!A:K,11,0),"")</f>
        <v/>
      </c>
      <c r="C7" s="37"/>
      <c r="D7" s="143"/>
      <c r="E7" s="37"/>
      <c r="F7" s="38"/>
      <c r="G7" s="39">
        <f ca="1">IFERROR(NOW()-F7,"-")</f>
        <v>45932.470396296296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45932.470396296296</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45932.470396296296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45932.470396296296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45932.470396296296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45932.470396296296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45932.470396296296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45932.470396296296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45932.470396296296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45932.470396296296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45932.470396296296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45932.470396296296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45932.470396296296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45932.470396296296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45932.470396296296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45932.470396296296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45932.470396296296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45932.470396296296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45932.470396296296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45932.470396296296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45932.470396296296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45932.470396296296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45932.470396296296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45932.470396296296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45932.470396296296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45932.470396296296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45932.470396296296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45932.470396296296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45932.470396296296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45932.470396296296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45932.470396296296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45932.470396296296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45932.470396296296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45932.470396296296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45932.470396296296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45932.470396296296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45932.470396296296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45932.470396296296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45932.470396296296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45932.470396296296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45932.470396296296</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45932.470396296296</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45932.470396296296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45932.470396296296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45932.470396296296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45932.470396296296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45932.470396296296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45932.470396296296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45932.470396296296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45932.470396296296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45932.470396296296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45932.470396296296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45932.470396296296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45932.470396296296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45932.470396296296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45932.470396296296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45932.470396296296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45932.470396296296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45932.470396296296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45932.470396296296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45932.470396296296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45932.470396296296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45932.470396296296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45932.470396296296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45932.470396296296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45932.470396296296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45932.470396296296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45932.470396296296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45932.470396296296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45932.470396296296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45932.470396296296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45932.470396296296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45932.470396296296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45932.470396296296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45932.470396296296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45932.470396296296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45932.470396296296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45932.470396296296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45932.470396296296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45932.470396296296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45932.470396296296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45932.470396296296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45932.470396296296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45932.470396296296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45932.470396296296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45932.470396296296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45932.470396296296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45932.470396296296</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45932.470396296296</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45932.470396296296</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45932.470396296296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45932.470396296296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45932.470396296296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45932.470396296296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45932.470396296296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45932.470396296296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45932.470396296296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45932.470396296296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45932.470396296296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45932.470396296296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45932.470396296296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45932.470396296296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45932.470396296296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45932.470396296296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45932.470396296296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45932.470396296296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45932.470396296296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45932.470396296296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45932.470396296296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45932.470396296296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45932.470396296296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45932.470396296296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45932.470396296296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45932.470396296296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45932.470396296296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45932.470396296296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45932.470396296296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45932.470396296296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45932.470396296296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45932.470396296296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45932.470396296296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45932.470396296296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45932.470396296296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45932.470396296296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45932.470396296296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45932.470396296296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45932.470396296296</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45932.470396296296</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45932.470396296296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45932.470396296296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45932.470396296296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45932.470396296296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45932.470396296296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45932.470396296296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45932.470396296296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45932.470396296296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45932.470396296296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45932.470396296296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45932.470396296296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45932.470396296296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45932.470396296296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45932.470396296296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45932.470396296296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45932.470396296296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45932.470396296296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45932.470396296296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45932.470396296296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45932.470396296296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45932.470396296296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45932.470396296296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45932.470396296296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45932.470396296296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45932.470396296296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45932.470396296296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45932.470396296296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45932.470396296296</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45932.470396296296</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45932.470396296296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45932.470396296296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45932.470396296296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45932.470396296296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45932.470396296296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45932.470396296296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45932.470396296296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45932.470396296296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45932.470396296296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45932.470396296296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45932.470396296296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45932.470396296296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45932.470396296296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45932.470396296296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45932.470396296296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45932.470396296296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45932.470396296296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45932.470396296296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45932.470396296296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45932.470396296296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45932.470396296296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45932.470396296296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45932.470396296296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45932.470396296296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45932.470396296296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45932.470396296296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45932.470396296296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45932.470396296296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45932.470396296296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45932.470396296296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45932.470396296296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45932.470396296296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45932.470396296296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45932.470396296296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45932.470396296296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45932.470396296296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45932.470396296296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45932.470396296296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45932.470396296296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45932.470396296296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45932.470396296296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45932.470396296296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45932.470396296296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45932.470396296296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45932.470396296296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45932.470396296296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45932.470396296296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45932.470396296296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45932.470396296296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45932.470396296296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45932.470396296296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45932.470396296296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45932.470396296296</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45932.470396296296</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39080</v>
      </c>
      <c r="B2" s="140" t="s">
        <v>5398</v>
      </c>
      <c r="C2" s="140">
        <v>1</v>
      </c>
      <c r="D2" s="140" t="s">
        <v>32861</v>
      </c>
      <c r="E2" s="140" t="s">
        <v>39081</v>
      </c>
      <c r="F2" s="141">
        <v>45929.14371527778</v>
      </c>
      <c r="G2" s="142">
        <f ca="1">IFERROR(NOW()-F2,"-")</f>
        <v>3.3266810185159557</v>
      </c>
      <c r="H2" s="140">
        <v>45929.455266203702</v>
      </c>
      <c r="I2" s="140" t="str">
        <f>IFERROR(VLOOKUP(D2,DB!A:F,6,0),"")</f>
        <v>SCECO</v>
      </c>
      <c r="J2" s="140" t="str">
        <f>IFERROR(VLOOKUP(D2,DB!A:G,7,0),"")</f>
        <v>In progress</v>
      </c>
      <c r="K2" s="140" t="s">
        <v>39082</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39083</v>
      </c>
      <c r="B3" s="140" t="s">
        <v>5398</v>
      </c>
      <c r="C3" s="140">
        <v>1</v>
      </c>
      <c r="D3" s="140" t="s">
        <v>34463</v>
      </c>
      <c r="E3" s="140" t="s">
        <v>39081</v>
      </c>
      <c r="F3" s="141">
        <v>45926.772847222222</v>
      </c>
      <c r="G3" s="142">
        <f ca="1">IFERROR(NOW()-F3,"-")</f>
        <v>5.6975490740733221</v>
      </c>
      <c r="H3" s="140">
        <v>45927.449074074102</v>
      </c>
      <c r="I3" s="140" t="str">
        <f>IFERROR(VLOOKUP(D3,DB!A:F,6,0),"")</f>
        <v>SCECO</v>
      </c>
      <c r="J3" s="140" t="str">
        <f>IFERROR(VLOOKUP(D3,DB!A:G,7,0),"")</f>
        <v>Weak</v>
      </c>
      <c r="K3" s="140" t="s">
        <v>39082</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39084</v>
      </c>
      <c r="B4" s="140" t="s">
        <v>5398</v>
      </c>
      <c r="C4" s="140">
        <v>1</v>
      </c>
      <c r="D4" s="140" t="s">
        <v>33408</v>
      </c>
      <c r="E4" s="140" t="s">
        <v>39081</v>
      </c>
      <c r="F4" s="141">
        <v>45931.800995370373</v>
      </c>
      <c r="G4" s="142">
        <f ca="1">IFERROR(NOW()-F4,"-")</f>
        <v>0.6694009259226732</v>
      </c>
      <c r="H4" s="141">
        <v>45931.881805555553</v>
      </c>
      <c r="I4" s="140" t="str">
        <f>IFERROR(VLOOKUP(D4,DB!A:F,6,0),"")</f>
        <v>SCECO</v>
      </c>
      <c r="J4" s="140" t="str">
        <f>IFERROR(VLOOKUP(D4,DB!A:G,7,0),"")</f>
        <v>Dead</v>
      </c>
      <c r="K4" s="140" t="s">
        <v>39082</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45932.470396296296</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45932.470396296296</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45932.470396296296</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45932.470396296296</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45932.470396296296</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45932.470396296296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45932.470396296296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45932.470396296296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45932.470396296296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45932.470396296296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45932.470396296296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45932.470396296296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45932.470396296296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45932.470396296296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45932.470396296296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45932.470396296296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45932.470396296296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45932.470396296296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45932.470396296296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45932.470396296296</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45932.470396296296</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45932.470396296296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45932.470396296296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45932.470396296296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45932.470396296296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45932.470396296296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45932.470396296296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45932.470396296296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45932.470396296296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45932.470396296296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45932.470396296296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45932.470396296296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45932.470396296296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45932.470396296296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45932.470396296296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45932.470396296296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45932.470396296296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45932.470396296296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45932.470396296296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45932.470396296296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45932.470396296296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45932.470396296296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45932.470396296296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45932.470396296296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45932.470396296296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45932.470396296296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45932.470396296296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45932.470396296296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45932.470396296296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45932.470396296296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45932.470396296296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45932.470396296296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45932.470396296296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45932.470396296296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45932.470396296296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45932.470396296296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45932.470396296296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45932.470396296296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45932.470396296296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45932.470396296296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45932.470396296296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45932.470396296296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45932.470396296296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45932.470396296296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45932.470396296296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45932.470396296296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45932.470396296296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45932.470396296296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45932.470396296296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45932.470396296296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45932.470396296296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45932.470396296296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45932.470396296296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45932.470396296296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45932.470396296296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45932.470396296296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45932.470396296296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45932.470396296296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45932.470396296296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45932.470396296296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45932.470396296296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45932.470396296296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45932.470396296296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45932.470396296296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45932.470396296296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45932.470396296296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45932.470396296296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45932.470396296296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45932.470396296296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45932.470396296296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45932.470396296296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45932.470396296296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45932.470396296296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45932.470396296296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45932.470396296296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45932.470396296296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45932.470396296296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45932.470396296296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45932.470396296296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45932.470396296296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45932.470396296296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45932.470396296296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45932.470396296296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45932.470396296296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45932.470396296296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45932.470396296296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45932.470396296296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45932.470396296296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45932.470396296296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45932.470396296296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45932.470396296296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45932.470396296296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45932.470396296296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45932.470396296296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45932.470396296296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45932.470396296296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45932.470396296296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45932.470396296296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45932.470396296296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45932.470396296296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45932.470396296296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45932.470396296296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45932.470396296296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45932.470396296296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45932.470396296296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45932.470396296296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45932.470396296296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45932.470396296296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45932.470396296296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45932.470396296296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45932.470396296296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45932.470396296296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45932.470396296296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45932.470396296296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45932.470396296296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45932.470396296296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45932.470396296296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45932.470396296296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45932.470396296296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45932.470396296296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45932.470396296296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45932.470396296296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45932.470396296296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45932.470396296296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45932.470396296296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45932.470396296296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45932.470396296296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45932.470396296296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45932.470396296296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45932.470396296296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45932.470396296296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45932.470396296296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45932.470396296296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45932.470396296296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45932.470396296296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45932.470396296296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45932.470396296296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45932.470396296296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45932.470396296296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45932.470396296296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45932.470396296296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45932.470396296296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45932.470396296296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45932.470396296296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45932.470396296296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45932.470396296296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45932.470396296296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45932.470396296296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45932.470396296296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45932.470396296296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45932.470396296296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45932.470396296296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45932.470396296296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45932.470396296296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45932.470396296296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45932.470396296296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45932.470396296296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45932.470396296296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45932.470396296296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45932.470396296296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45932.470396296296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45932.470396296296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45932.470396296296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45932.470396296296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45932.470396296296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45932.470396296296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45932.470396296296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45932.470396296296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45932.470396296296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45932.470396296296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45932.470396296296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45932.470396296296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45932.470396296296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45932.470396296296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45932.470396296296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45932.470396296296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45932.470396296296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45932.470396296296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45932.470396296296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45932.470396296296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45932.470396296296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45932.470396296296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45932.470396296296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45932.470396296296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45932.470396296296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45932.470396296296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45932.470396296296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45932.470396296296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45932.470396296296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45932.470396296296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45932.470396296296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45932.470396296296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45932.470396296296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45932.470396296296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45932.470396296296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45932.470396296296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45932.470396296296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45932.470396296296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45932.470396296296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45932.470396296296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45932.470396296296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45932.470396296296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45932.470396296296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45932.470396296296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45932.470396296296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45932.470396296296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45932.470396296296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45932.470396296296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45932.470396296296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45932.470396296296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45932.470396296296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45932.470396296296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45932.470396296296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45932.470396296296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45932.470396296296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45932.470396296296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45932.470396296296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45932.470396296296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45932.470396296296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45932.470396296296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45932.470396296296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45932.470396296296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45932.470396296296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45932.470396296296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45932.470396296296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45932.470396296296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45932.470396296296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45932.470396296296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45932.470396296296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45932.470396296296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45932.470396296296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45932.470396296296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45932.470396296296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45932.470396296296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45932.470396296296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45932.470396296296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45932.470396296296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45932.470396296296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45932.470396296296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45932.470396296296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45932.470396296296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45932.470396296296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45932.470396296296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45932.470396296296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45932.470396296296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45932.470396296296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45932.470396296296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45932.470396296296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45932.470396296296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45932.470396296296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45932.470396296296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45932.470396296296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45932.470396296296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45932.470396296296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45932.470396296296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45932.470396296296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45932.470396296296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45932.470396296296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45932.470396296296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45932.470396296296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45932.470396296296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45932.470396296296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45932.470396296296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45932.470396296296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45932.470396296296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45932.470396296296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45932.470396296296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45932.470396296296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45932.470396296296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45932.470396296296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45932.470396296296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45932.470396296296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45932.470396296296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45932.470396296296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45932.470396296296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45932.470396296296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45932.470396296296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45932.470396296296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45932.470396296296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45932.470396296296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45932.470396296296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45932.470396296296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45932.470396296296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45932.470396296296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45932.470396296296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45932.470396296296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45932.470396296296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45932.470396296296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45932.470396296296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45932.470396296296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45932.470396296296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45932.470396296296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45932.470396296296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45932.470396296296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45932.470396296296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45932.470396296296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45932.470396296296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45932.470396296296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45932.470396296296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45932.470396296296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45932.470396296296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45932.470396296296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45932.470396296296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45932.470396296296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45932.470396296296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45932.470396296296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45932.470396296296</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2025-10-02T08:18:23Z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