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0" documentId="13_ncr:1_{F6CB121F-512D-4AA6-A0C1-0FB36C537598}" xr6:coauthVersionLast="47" xr6:coauthVersionMax="47" xr10:uidLastSave="{F342347D-1AD4-40A2-BF05-BD9903477A4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<sst xmlns="http://schemas.openxmlformats.org/spreadsheetml/2006/main" count="178586" uniqueCount="39075">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</sst>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274.85589849537064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9.5788194448687136E-3</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5.7246527721872553E-3</v>
      </c>
      <c r="H4" s="150">
        <v>45937.784710648149</v>
      </c>
      <c r="I4" s="148" t="str">
        <f>IFERROR(VLOOKUP(D4,DB!A:F,6,0),"")</f>
        <v>Generator-SG</v>
      </c>
      <c r="J4" s="65" t="str">
        <f>IFERROR(VLOOKUP(D4,DB!A:G,7,0),"")</f>
        <v>Vandalized</v>
      </c>
      <c r="K4" s="152"/>
      <c r="L4" s="153" t="str">
        <f>IFERROR(VLOOKUP(D4,DB!A:I,9,0),"")</f>
        <v>Latis</v>
      </c>
    </row>
    <row r="5" spans="1:12" ht="15" customHeight="1">
      <c r="A5" s="147"/>
      <c r="B5" s="148" t="str">
        <f>IFERROR(VLOOKUP(D5,DB!A:K,11,0),"")</f>
        <v/>
      </c>
      <c r="C5" s="148"/>
      <c r="D5" s="148"/>
      <c r="E5" s="149"/>
      <c r="F5" s="150"/>
      <c r="G5" s="151">
        <f ca="1">IFERROR(NOW()-F5,"")</f>
        <v>45937.804324189812</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45937.804324189812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45937.804324189812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45937.804324189812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45937.804324189812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45937.804324189812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45937.804324189812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45937.804324189812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45937.804324189812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45937.804324189812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45937.804324189812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45937.804324189812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45937.804324189812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45937.804324189812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45937.804324189812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45937.804324189812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45937.804324189812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45937.804324189812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45937.804324189812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45937.804324189812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45937.804324189812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45937.804324189812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45937.804324189812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45937.804324189812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45937.804324189812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45937.804324189812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45937.804324189812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45937.804324189812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45937.804324189812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45937.804324189812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45937.804324189812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45937.804324189812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45937.804324189812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45937.804324189812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45937.804324189812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45937.804324189812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45937.804324189812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45937.804324189812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45937.804324189812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45937.804324189812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45937.804324189812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45937.804324189812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45937.804324189812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45937.804324189812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45937.804324189812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45937.804324189812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45937.804324189812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45937.804324189812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45937.804324189812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45937.804324189812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45937.804324189812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45937.804324189812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45937.804324189812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45937.804324189812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45937.804324189812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45937.804324189812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45937.804324189812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45937.804324189812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45937.804324189812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45937.804324189812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45937.804324189812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45937.804324189812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45937.804324189812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45937.804324189812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45937.804324189812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45937.804324189812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45937.804324189812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45937.804324189812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45937.804324189812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45937.804324189812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45937.804324189812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45937.804324189812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45937.804324189812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45937.804324189812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45937.804324189812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45937.804324189812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45937.804324189812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45937.804324189812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45937.804324189812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45937.804324189812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45937.804324189812</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131.07724108796538</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112.8044864583353</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39053</v>
      </c>
      <c r="B5" s="18" t="str">
        <f>IFERROR(VLOOKUP(D5,DB!A:K,11,0),"")</f>
        <v>R2</v>
      </c>
      <c r="C5" s="18">
        <v>2</v>
      </c>
      <c r="D5" s="18" t="s">
        <v>17684</v>
      </c>
      <c r="E5" s="123"/>
      <c r="F5" s="124"/>
      <c r="G5" s="125">
        <f ca="1">IFERROR(NOW()-F5,"-")</f>
        <v>45937.804324189812</v>
      </c>
      <c r="H5" s="124">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45937.804324189812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45937.804324189812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45937.804324189812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45937.804324189812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45937.804324189812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45937.804324189812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45937.804324189812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45937.804324189812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45937.804324189812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45937.804324189812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45937.804324189812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45937.804324189812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45937.804324189812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45937.804324189812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45937.804324189812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45937.804324189812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45937.804324189812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45937.804324189812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45937.804324189812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45937.804324189812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45937.804324189812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45937.804324189812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45937.804324189812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45937.804324189812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45937.804324189812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45937.804324189812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45937.804324189812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45937.804324189812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45937.804324189812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45937.804324189812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45937.804324189812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45937.804324189812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45937.804324189812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45937.804324189812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45937.804324189812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45937.804324189812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45937.804324189812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45937.804324189812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45937.804324189812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45937.804324189812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45937.804324189812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45937.804324189812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45937.804324189812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45937.804324189812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45937.804324189812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45937.804324189812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45937.804324189812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45937.804324189812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45937.804324189812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45937.804324189812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45937.804324189812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45937.804324189812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45937.804324189812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45937.804324189812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45937.804324189812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45937.804324189812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45937.804324189812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45937.804324189812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45937.804324189812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45937.804324189812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45937.804324189812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45937.804324189812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45937.804324189812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45937.804324189812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45937.804324189812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45937.804324189812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45937.804324189812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45937.804324189812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45937.804324189812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45937.804324189812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45937.804324189812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45937.804324189812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45937.804324189812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45937.804324189812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45937.804324189812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45937.804324189812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45937.804324189812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45937.804324189812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45937.804324189812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45937.804324189812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45937.804324189812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45937.804324189812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45937.804324189812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45937.804324189812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45937.804324189812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45937.804324189812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45937.804324189812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45937.804324189812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45937.804324189812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45937.804324189812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45937.804324189812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45937.804324189812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45937.804324189812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45937.804324189812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45937.804324189812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45937.804324189812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45937.804324189812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45937.804324189812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45937.804324189812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45937.804324189812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45937.804324189812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45937.804324189812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45937.804324189812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45937.804324189812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45937.804324189812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45937.804324189812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45937.804324189812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45937.804324189812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45937.804324189812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45937.804324189812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45937.804324189812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45937.804324189812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45937.804324189812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45937.804324189812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45937.804324189812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45937.804324189812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45937.804324189812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45937.804324189812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45937.804324189812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45937.804324189812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45937.804324189812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45937.804324189812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45937.804324189812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45937.804324189812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45937.804324189812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45937.804324189812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45937.804324189812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45937.804324189812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45937.804324189812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45937.804324189812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45937.804324189812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45937.804324189812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45937.804324189812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45937.804324189812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45937.804324189812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45937.804324189812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45937.804324189812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45937.804324189812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45937.804324189812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45937.804324189812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45937.804324189812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45937.804324189812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45937.804324189812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45937.804324189812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45937.804324189812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45937.804324189812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45937.804324189812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45937.804324189812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45937.804324189812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45937.804324189812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45937.804324189812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45937.804324189812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45937.804324189812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45937.804324189812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45937.804324189812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45937.804324189812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45937.804324189812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45937.804324189812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45937.804324189812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45937.804324189812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45937.804324189812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45937.804324189812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45937.804324189812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45937.804324189812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45937.804324189812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45937.804324189812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45937.804324189812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45937.804324189812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45937.804324189812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45937.804324189812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45937.804324189812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45937.804324189812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45937.804324189812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45937.804324189812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45937.804324189812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45937.804324189812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45937.804324189812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45937.804324189812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45937.804324189812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45937.804324189812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45937.804324189812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45937.804324189812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45937.804324189812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45937.804324189812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45937.804324189812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45937.804324189812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45937.804324189812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45937.804324189812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45937.804324189812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45937.804324189812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45937.804324189812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45937.804324189812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45937.804324189812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45937.804324189812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45937.804324189812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45937.804324189812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45937.804324189812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45937.804324189812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45937.804324189812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45937.804324189812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45937.804324189812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45937.804324189812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45937.804324189812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45937.804324189812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45937.804324189812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45937.804324189812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45937.804324189812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45937.804324189812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45937.804324189812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45937.804324189812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45937.804324189812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45937.804324189812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45937.804324189812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45937.804324189812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45937.804324189812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45937.804324189812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45937.804324189812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45937.804324189812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45937.804324189812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45937.804324189812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45937.804324189812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45937.804324189812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45937.804324189812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45937.804324189812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45937.804324189812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45937.804324189812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45937.804324189812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45937.804324189812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45937.804324189812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45937.804324189812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45937.804324189812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45937.804324421297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45937.804324421297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45937.804324421297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45937.804324421297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45937.804324421297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45937.804324421297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45937.804324421297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45937.804324421297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45937.804324421297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45937.804324421297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45937.804324421297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45937.804324421297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45937.804324421297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45937.804324421297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45937.804324421297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45937.804324421297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45937.804324421297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45937.804324421297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45937.804324421297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45937.804324421297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45937.804324421297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45937.804324421297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45937.804324421297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45937.804324421297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45937.804324421297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45937.804324421297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45937.804324421297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45937.804324421297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45937.804324421297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45937.804324421297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45937.804324421297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45937.804324421297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45937.804324421297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45937.804324421297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45937.804324421297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45937.804324421297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45937.804324421297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45937.804324421297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45937.804324421297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45937.804324421297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45937.804324421297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45937.804324421297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45937.804324421297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45937.804324421297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45937.804324421297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45937.804324421297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45937.804324421297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45937.804324421297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45937.804324421297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45937.804324421297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45937.804324421297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45937.804324421297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45937.804324421297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45937.804324421297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45937.804324421297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45937.804324421297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45937.804324421297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45937.804324421297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45937.804324421297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45937.804324421297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45937.804324421297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45937.804324421297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45937.804324421297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45937.804324421297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45937.804324421297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45937.804324421297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45937.804324421297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45937.804324421297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45937.804324421297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45937.804324421297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45937.804324421297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45937.804324421297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45937.804324421297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45937.804324421297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45937.804324421297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45937.804324421297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45937.804324421297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45937.804324421297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45937.804324421297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45937.804324421297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45937.804324421297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45937.804324421297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45937.804324421297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45937.804324421297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45937.804324421297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45937.804324421297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45937.804324421297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45937.804324421297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45937.804324421297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45937.804324421297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45937.804324421297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45937.804324421297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45937.804324421297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45937.804324421297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45937.804324421297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45937.804324421297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45937.804324421297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45937.804324421297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45937.804324421297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45937.804324421297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45937.804324421297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45937.804324421297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45937.804324421297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45937.804324421297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45937.804324421297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45937.804324421297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45937.804324421297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45937.804324421297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45937.804324421297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45937.804324421297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45937.804324421297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45937.804324421297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45937.804324421297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45937.804324421297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45937.804324421297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45937.804324421297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45937.804324421297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45937.804324421297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45937.804324421297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45937.804324421297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45937.804324421297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45937.804324421297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45937.804324421297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45937.804324421297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45937.804324421297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45937.804324421297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45937.804324421297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45937.804324421297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45937.804324421297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45937.804324421297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45937.804324421297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45937.804324421297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45937.804324421297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45937.804324421297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45937.804324421297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45937.804324421297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45937.804324421297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45937.804324421297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45937.804324421297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45937.804324421297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45937.804324421297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45937.804324421297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45937.804324421297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45937.804324421297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45937.804324421297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45937.804324421297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45937.804324421297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45937.804324421297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45937.804324421297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45937.804324421297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45937.804324421297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45937.804324421297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45937.804324421297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45937.804324421297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45937.804324421297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45937.804324421297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45937.804324421297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45937.804324421297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45937.804324421297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45937.804324421297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45937.804324421297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45937.804324421297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45937.804324421297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45937.804324421297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45937.804324421297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45937.804324421297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45937.804324421297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45937.804324421297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45937.804324421297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45937.804324421297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45937.804324421297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45937.804324421297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45937.804324421297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45937.804324421297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45937.804324421297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45937.804324421297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45937.804324421297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45937.804324421297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45937.804324421297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45937.804324421297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45937.804324421297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45937.804324421297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45937.804324421297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45937.804324421297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45937.804324421297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45937.804324421297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45937.804324421297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45937.804324421297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45937.804324421297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45937.804324421297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45937.804324421297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45937.804324421297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45937.804324421297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45937.804324421297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45937.804324421297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45937.804324421297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45937.804324421297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45937.804324421297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45937.804324421297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45937.804324421297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45937.804324421297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45937.804324421297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45937.804324421297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45937.804324421297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45937.804324421297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45937.804324421297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45937.804324421297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45937.804324421297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45937.804324421297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45937.804324421297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45937.804324421297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45937.804324421297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45937.804324421297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45937.804324421297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45937.804324421297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45937.804324421297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45937.804324421297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45937.804324421297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45937.804324421297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45937.804324421297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45937.804324421297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45937.804324421297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45937.804324421297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45937.804324421297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45937.804324421297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45937.804324421297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45937.804324421297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45937.804324421297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45937.804324421297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45937.804324421297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45937.804324421297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45937.804324421297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45937.804324421297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45937.804324421297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45937.804324421297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45937.804324421297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45937.804324421297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45937.804324421297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45937.804324421297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45937.804324421297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45937.804324421297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45937.804324421297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45937.804324421297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45937.804324421297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45937.804324421297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45937.804324421297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45937.804324421297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45937.804324421297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45937.804324421297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45937.804324421297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45937.804324421297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45937.804324421297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45937.804324421297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45937.804324421297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45937.804324421297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45937.804324421297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45937.804324421297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45937.804324421297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45937.804324421297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45937.804324421297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45937.804324421297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45937.804324421297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45937.804324421297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45937.804324421297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45937.804324421297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45937.804324421297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45937.804324421297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45937.804324421297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45937.804324421297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45937.804324421297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45937.804324421297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45937.804324421297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45937.804324421297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45937.804324421297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45937.804324421297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45937.804324421297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45937.804324421297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45937.804324421297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45937.804324421297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45937.804324421297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45937.804324421297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45937.804324421297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45937.804324421297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45937.804324421297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45937.804324421297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45937.804324421297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45937.804324421297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45937.804324421297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45937.804324421297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45937.804324421297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45937.804324421297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45937.804324421297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45937.804324421297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45937.804324421297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45937.804324421297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45937.804324421297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45937.804324421297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45937.804324421297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45937.804324421297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45937.804324421297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45937.804324421297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45937.804324421297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45937.804324421297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45937.804324421297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45937.804324421297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45937.804324421297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45937.804324421297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45937.804324421297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45937.804324421297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45937.804324421297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45937.804324421297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45937.804324421297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45937.804324421297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45937.804324421297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45937.804324421297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45937.804324421297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45937.804324421297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45937.804324421297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45937.804324421297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45937.804324421297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45937.804324421297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45937.804324421297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45937.804324421297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45937.804324421297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45937.804324421297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45937.804324421297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45937.804324421297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45937.804324421297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45937.804324421297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45937.804324421297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45937.804324421297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45937.804324421297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45937.804324421297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45937.804324421297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45937.804324421297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45937.804324421297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45937.804324421297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45937.804324421297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45937.804324421297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45937.804324421297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45937.804324421297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45937.804324421297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45937.804324421297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45937.804324421297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45937.804324421297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45937.804324421297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45937.804324421297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45937.804324421297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45937.804324421297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45937.804324421297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45937.804324421297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45937.804324421297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45937.804324421297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45937.804324421297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45937.804324421297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45937.804324421297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45937.804324421297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45937.804324421297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45937.804324421297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45937.804324421297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45937.804324421297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45937.804324421297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45937.804324421297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45937.804324421297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45937.804324421297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45937.804324421297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45937.804324421297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45937.804324421297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45937.804324421297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45937.804324421297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45937.804324421297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45937.804324421297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45937.804324421297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45937.804324421297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45937.804324421297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45937.804324421297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45937.804324421297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45937.804324421297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45937.804324421297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45937.804324421297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45937.804324421297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45937.804324421297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45937.804324421297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45937.804324421297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45937.804324421297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45937.804324421297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45937.804324421297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45937.804324421297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45937.804324421297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45937.804324421297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45937.804324421297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45937.804324421297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45937.804324421297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45937.804324421297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45937.804324421297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45937.804324421297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45937.804324421297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45937.804324421297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45937.804324421297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45937.804324421297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45937.804324421297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45937.804324421297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45937.804324421297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45937.804324421297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45937.804324421297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45937.804324421297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45937.804324421297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45937.804324421297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45937.804324421297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45937.804324421297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45937.804324421297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45937.804324421297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45937.804324421297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45937.804324421297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45937.804324421297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45937.804324421297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45937.804324421297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45937.804324421297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45937.804324421297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45937.804324421297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45937.804324421297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45937.804324421297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45937.804324421297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45937.804324421297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45937.804324421297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45937.804324421297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45937.804324421297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45937.804324421297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45937.804324421297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45937.804324421297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45937.804324421297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45937.804324421297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45937.804324421297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45937.804324421297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45937.804324421297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45937.804324421297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45937.804324421297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45937.804324421297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45937.804324421297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45937.804324421297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45937.804324421297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45937.804324421297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45937.804324421297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45937.804324421297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45937.804324421297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45937.804324421297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45937.804324421297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45937.804324421297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45937.804324421297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45937.804324421297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45937.804324421297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45937.804324421297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45937.804324421297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45937.804324421297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45937.804324421297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45937.804324421297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45937.804324421297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45937.804324421297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45937.804324421297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45937.804324421297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45937.804324421297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45937.804324421297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45937.804324421297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45937.804324421297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45937.804324421297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45937.804324421297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45937.804324421297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45937.804324421297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45937.804324421297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45937.804324421297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45937.804324421297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45937.804324421297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45937.804324421297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45937.804324421297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45937.804324421297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45937.804324421297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45937.804324421297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45937.804324421297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45937.804324421297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45937.804324421297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45937.804324421297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45937.804324421297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45937.804324421297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45937.804324421297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45937.804324421297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45937.804324421297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45937.804324421297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45937.804324421297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45937.804324421297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45937.804324421297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45937.804324421297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45937.804324421297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45937.804324421297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45937.804324421297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45937.804324421297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45937.804324421297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45937.804324421297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45937.804324421297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45937.804324421297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45937.804324421297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45937.804324421297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45937.804324421297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45937.804324421297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45937.804324421297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45937.804324421297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45937.804324421297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45937.804324421297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45937.804324421297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45937.804324421297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45937.804324421297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45937.804324421297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45937.804324421297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45937.804324421297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45937.804324421297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45937.804324421297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45937.804324421297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45937.804324421297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45937.804324421297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45937.804324421297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45937.804324421297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45937.804324421297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45937.804324421297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45937.804324421297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45937.804324421297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45937.804324421297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45937.804324421297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45937.804324421297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45937.804324421297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45937.804324421297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45937.804324421297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45937.804324421297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45937.804324421297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45937.804324421297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45937.804324421297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45937.804324421297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45937.804324421297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45937.804324421297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45937.804324421297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45937.804324421297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45937.804324421297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45937.804324421297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45937.804324421297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45937.804324421297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45937.804324421297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45937.804324421297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45937.804324421297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45937.804324421297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45937.804324421297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45937.804324421297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45937.804324421297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45937.804324421297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45937.804324421297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45937.804324421297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45937.804324421297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45937.804324421297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45937.804324421297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45937.804324421297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45937.804324421297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45937.804324421297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45937.804324421297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45937.804324421297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45937.804324421297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45937.804324421297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45937.804324421297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45937.804324421297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45937.804324421297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45937.804324421297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45937.804324421297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45937.804324421297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45937.804324421297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45937.804324421297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45937.804324421297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45937.804324421297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45937.804324421297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45937.804324421297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45937.804324421297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45937.804324421297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45937.804324421297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45937.804324421297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45937.804324421297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45937.804324421297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45937.804324421297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45937.804324421297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45937.804324421297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45937.804324421297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45937.804324421297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45937.804324421297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45937.804324421297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45937.804324421297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45937.804324421297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45937.804324421297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45937.804324421297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45937.804324421297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45937.804324421297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45937.804324421297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45937.804324421297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45937.804324421297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45937.804324421297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45937.804324421297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45937.804324421297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45937.804324421297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45937.804324421297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45937.804324421297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45937.804324421297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45937.804324421297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45937.804324421297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45937.804324421297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45937.804324421297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45937.804324421297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45937.804324421297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45937.804324421297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45937.804324421297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45937.804324421297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45937.804324421297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45937.804324421297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45937.804324421297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45937.804324421297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45937.804324421297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45937.804324421297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45937.804324421297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45937.804324421297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45937.804324421297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45937.804324421297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45937.804324421297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45937.804324421297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45937.804324421297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45937.804324421297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45937.804324421297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45937.804324421297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45937.804324421297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45937.804324421297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45937.804324421297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45937.804324421297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45937.804324421297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45937.804324421297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45937.804324421297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45937.804324421297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45937.804324421297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45937.804324421297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45937.804324421297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45937.804324421297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45937.804324421297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45937.804324421297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45937.804324421297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45937.804324421297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45937.804324421297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45937.804324421297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45937.804324421297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45937.804324421297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45937.804324421297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45937.804324421297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45937.804324421297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45937.804324421297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45937.804324421297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45937.804324421297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45937.804324421297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45937.804324421297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45937.804324421297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45937.804324421297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45937.804324421297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45937.804324421297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45937.804324421297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45937.804324421297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45937.804324421297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45937.804324421297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45937.804324421297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45937.804324421297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45937.804324421297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45937.804324421297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45937.804324421297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45937.804324421297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45937.804324421297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45937.804324421297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45937.804324421297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45937.804324421297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45937.804324421297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45937.804324421297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45937.804324421297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45937.804324421297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45937.804324421297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45937.804324421297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45937.804324421297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45937.804324421297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45937.804324421297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45937.804324421297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45937.804324421297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45937.804324421297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45937.804324421297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45937.804324421297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45937.804324421297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45937.804324421297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45937.804324421297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45937.804324421297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45937.804324421297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45937.804324421297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45937.804324421297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45937.804324421297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45937.804324421297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45937.804324421297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45937.804324421297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45937.804324421297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45937.804324421297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45937.804324421297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45937.804324421297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45937.804324421297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45937.804324421297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45937.804324421297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45937.804324421297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45937.804324421297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45937.804324421297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45937.804324421297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45937.804324421297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45937.804324421297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45937.804324421297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45937.804324421297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45937.804324421297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45937.804324421297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45937.804324421297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45937.804324421297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45937.804324421297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45937.804324421297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45937.804324421297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45937.804324421297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45937.804324421297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45937.804324421297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45937.804324421297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45937.804324421297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45937.804324421297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45937.804324421297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45937.804324421297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45937.804324421297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45937.804324421297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45937.804324421297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45937.804324421297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45937.804324421297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45937.804324421297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45937.804324421297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45937.804324421297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45937.804324421297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45937.804324421297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45937.804324421297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45937.804324421297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45937.804324421297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45937.804324421297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45937.804324421297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45937.804324421297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45937.804324421297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45937.804324421297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45937.804324421297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45937.804324421297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45937.804324421297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45937.804324421297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45937.804324421297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45937.804324421297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45937.804324421297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45937.804324421297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45937.804324421297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45937.804324421297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45937.804324421297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45937.804324421297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45937.804324421297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45937.804324421297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45937.804324421297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45937.804324421297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45937.804324421297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45937.804324421297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45937.804324421297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45937.804324421297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45937.804324421297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45937.804324421297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45937.804324421297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45937.804324421297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45937.804324421297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45937.804324421297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45937.804324421297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45937.804324421297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45937.804324421297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45937.804324421297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45937.804324421297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45937.804324421297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45937.804324421297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45937.804324421297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45937.804324421297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45937.804324421297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45937.804324421297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45937.804324421297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45937.804324421297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45937.804324421297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45937.804324421297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45937.804324421297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45937.804324421297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45937.804324421297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45937.804324421297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45937.804324421297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45937.804324421297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45937.804324421297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45937.804324421297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45937.804324421297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45937.804324421297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45937.804324421297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45937.804324421297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45937.804324421297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45937.804324421297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45937.804324421297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45937.804324421297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45937.804324421297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45937.804324421297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45937.804324421297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45937.804324421297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45937.804324421297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45937.804324421297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45937.804324421297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45937.804324421297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45937.804324421297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45937.804324421297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45937.804324421297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45937.804324421297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45937.804324421297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45937.804324421297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45937.804324421297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45937.804324421297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45937.804324421297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45937.804324421297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45937.804324421297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45937.804324421297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45937.804324421297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45937.804324421297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45937.804324421297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45937.804324421297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45937.804324421297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45937.804324421297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45937.804324421297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45937.804324421297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45937.804324421297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45937.804324421297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45937.804324421297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45937.804324421297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45937.804324421297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45937.804324421297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45937.804324421297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45937.804324421297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45937.804324421297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45937.804324421297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45937.804324421297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45937.804324421297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45937.804324421297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45937.804324421297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45937.804324421297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45937.804324421297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45937.804324421297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45937.804324421297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45937.804324421297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45937.804324421297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45937.804324421297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45937.804324421297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45937.804324421297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45937.804324421297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45937.804324421297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45937.804324421297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45937.804324421297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45937.804324421297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45937.804324421297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45937.804324421297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45937.804324421297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45937.804324421297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45937.804324421297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45937.804324421297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45937.804324421297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45937.804324421297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45937.804324421297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45937.804324421297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45937.804324421297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45937.804324421297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45937.804324421297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45937.804324421297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45937.804324421297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45937.804324421297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45937.804324421297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45937.804324421297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45937.804324421297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45937.804324421297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45937.804324421297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45937.804324421297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45937.804324421297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45937.804324421297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45937.804324421297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45937.804324421297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45937.804324421297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45937.804324421297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45937.804324421297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45937.804324421297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45937.804324421297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45937.804324421297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45937.804324421297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45937.804324421297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45937.804324421297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45937.804324421297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45937.804324421297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45937.804324421297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45937.804324421297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45937.804324421297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45937.804324421297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45937.804324421297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45937.804324421297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45937.804324421297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45937.804324421297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45937.804324421297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45937.804324421297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45937.804324421297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45937.804324421297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45937.804324421297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45937.804324421297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45937.804324421297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45937.804324421297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45937.804324421297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45937.804324421297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45937.804324421297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45937.804324421297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45937.804324421297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45937.804324421297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45937.804324421297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45937.804324421297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45937.804324421297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45937.804324421297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45937.804324421297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45937.804324421297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45937.804324421297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45937.804324421297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45937.804324421297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45937.804324421297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45937.804324421297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45937.804324421297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45937.804324421297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45937.804324421297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45937.804324421297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45937.804324421297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45937.804324421297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45937.804324421297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45937.804324421297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45937.804324421297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45937.804324421297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45937.804324421297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45937.804324421297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45937.804324421297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45937.804324421297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45937.804324421297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45937.804324421297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45937.804324421297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45937.804324421297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45937.804324421297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45937.804324421297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45937.804324421297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45937.804324421297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45937.804324421297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45937.804324421297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45937.804324421297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45937.804324421297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45937.804324421297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45937.804324421297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45937.804324421297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45937.804324421297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45937.804324421297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45937.804324421297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45937.804324421297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45937.804324421297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45937.804324421297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45937.804324421297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45937.804324421297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45937.804324421297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45937.804324421297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45937.804324421297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45937.804324421297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45937.804324421297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45937.804324421297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45937.804324421297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45937.804324421297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45937.804324421297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45937.804324421297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45937.804324421297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45937.804324421297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45937.804324421297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45937.804324421297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45937.804324421297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45937.804324421297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45937.804324421297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45937.804324421297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45937.804324421297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45937.804324421297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45937.804324421297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45937.804324421297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45937.804324421297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45937.804324421297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45937.804324421297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45937.804324421297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45937.804324421297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45937.804324421297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45937.804324421297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45937.804324421297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45937.804324421297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45937.804324421297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45937.804324421297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45937.804324421297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45937.804324421297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45937.804324421297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45937.804324421297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45937.804324421297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45937.804324421297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45937.804324421297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45937.804324421297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45937.804324421297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45937.804324421297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45937.804324421297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45937.804324421297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45937.804324421297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45937.804324421297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45937.804324421297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45937.804324421297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45937.804324421297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45937.804324421297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45937.804324421297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45937.804324421297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45937.804324421297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45937.804324421297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45937.804324421297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45937.804324421297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45937.804324421297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45937.804324421297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45937.804324421297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45937.804324421297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45937.804324421297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45937.804324421297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45937.804324421297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45937.804324421297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45937.804324421297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45937.804324421297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45937.804324421297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45937.804324421297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45937.804324421297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45937.804324421297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45937.804324421297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45937.804324421297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45937.804324421297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45937.804324421297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45937.804324421297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45937.804324421297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45937.804324421297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45937.804324421297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45937.804324421297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45937.804324421297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45937.804324421297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45937.804324421297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45937.804324421297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45937.804324421297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45937.804324421297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45937.804324421297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45937.804324421297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45937.804324421297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45937.804324421297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45937.804324421297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45937.804324421297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45937.804324421297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45937.804324421297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45937.804324421297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45937.804324421297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45937.804324421297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45937.804324421297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45937.804324421297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45937.804324421297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45937.804324421297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45937.804324421297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45937.804324421297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45937.804324421297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45937.804324421297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45937.804324421297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45937.804324421297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45937.804324421297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45937.804324421297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45937.804324421297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45937.804324421297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45937.804324421297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45937.804324421297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45937.804324421297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45937.804324421297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45937.804324421297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45937.804324421297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45937.804324421297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45937.804324421297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45937.804324421297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45937.804324421297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45937.804324421297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45937.804324421297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45937.804324421297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45937.804324421297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45937.804324421297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45937.804324421297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45937.804324421297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45937.804324421297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45937.804324421297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45937.804324421297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45937.804324421297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45937.804324421297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45937.804324421297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45937.804324421297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45937.804324421297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45937.804324421297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45937.804324421297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45937.804324421297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45937.804324421297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45937.804324421297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45937.804324421297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45937.804324421297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45937.804324421297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45937.804324421297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45937.804324421297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45937.804324421297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45937.804324421297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45937.804324421297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45937.804324421297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45937.804324421297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45937.804324421297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45937.804324421297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45937.804324421297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45937.804324421297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45937.804324421297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45937.804324421297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45937.804324421297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45937.804324421297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45937.804324421297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45937.804324421297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45937.804324421297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45937.804324421297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45937.804324421297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45937.804324421297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45937.804324421297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45937.804324421297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45937.804324421297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45937.804324421297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45937.804324421297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45937.804324421297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45937.804324421297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45937.804324421297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45937.804324421297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45937.804324421297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45937.804324421297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45937.804324421297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45937.804324421297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45937.804324421297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45937.804324421297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45937.804324421297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45937.804324421297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45937.804324421297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45937.804324421297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45937.804324421297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45937.804324421297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45937.804324421297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45937.804324421297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45937.804324421297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45937.804324421297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45937.804324421297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45937.804324421297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45937.804324421297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45937.804324421297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45937.804324421297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45937.804324421297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45937.804324421297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45937.804324421297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45937.804324421297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45937.804324421297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45937.804324421297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45937.804324421297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45937.804324421297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45937.804324421297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45937.804324421297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45937.804324421297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45937.804324421297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45937.804324421297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45937.804324421297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45937.804324421297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45937.804324421297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45937.804324421297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45937.804324421297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45937.804324421297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45937.804324421297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45937.804324421297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45937.804324421297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45937.804324421297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45937.804324421297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45937.804324421297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45937.804324421297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45937.804324421297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45937.804324421297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45937.804324421297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45937.804324421297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45937.804324421297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45937.804324421297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45937.804324421297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45937.804324421297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45937.804324421297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45937.804324421297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45937.804324421297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39055</v>
      </c>
      <c r="B2" s="102" t="str">
        <f>IFERROR(VLOOKUP(D2,DB!A:K,11,0),"")</f>
        <v>R4</v>
      </c>
      <c r="C2" s="103">
        <v>1</v>
      </c>
      <c r="D2" s="99" t="s">
        <v>35082</v>
      </c>
      <c r="E2" s="104" t="s">
        <v>38964</v>
      </c>
      <c r="F2" s="105">
        <v>45703.480717592596</v>
      </c>
      <c r="G2" s="106">
        <f ca="1">IFERROR(NOW()-F2,"")</f>
        <v>234.32360682870058</v>
      </c>
      <c r="H2" s="105">
        <v>45703.474768518521</v>
      </c>
      <c r="I2" s="102" t="str">
        <f>IFERROR(VLOOKUP(D2,DB!A:F,6,0),"")</f>
        <v>SCECO</v>
      </c>
      <c r="J2" s="102" t="str">
        <f>IFERROR(VLOOKUP(D2,DB!A:G,7,0),"")</f>
        <v>Dead</v>
      </c>
      <c r="K2" s="107" t="s">
        <v>39056</v>
      </c>
      <c r="L2" s="99" t="str">
        <f>IFERROR(VLOOKUP(D2,DB!A:I,9,0),"")</f>
        <v>Latis</v>
      </c>
    </row>
    <row r="3" spans="1:16" ht="15" customHeight="1">
      <c r="A3" s="132" t="s">
        <v>39057</v>
      </c>
      <c r="B3" s="132" t="str">
        <f>IFERROR(VLOOKUP(D3,DB!A:K,11,0),"")</f>
        <v>R4</v>
      </c>
      <c r="C3" s="133">
        <v>1</v>
      </c>
      <c r="D3" s="134" t="s">
        <v>36087</v>
      </c>
      <c r="E3" s="135" t="s">
        <v>38964</v>
      </c>
      <c r="F3" s="136">
        <v>45937.678425925929</v>
      </c>
      <c r="G3" s="137">
        <f ca="1">IFERROR(NOW()-F3,"")</f>
        <v>0.12589826388284564</v>
      </c>
      <c r="H3" s="136">
        <v>45937.456493055557</v>
      </c>
      <c r="I3" s="132" t="str">
        <f>IFERROR(VLOOKUP(D3,DB!A:F,6,0),"")</f>
        <v>Generator-SG</v>
      </c>
      <c r="J3" s="132" t="str">
        <f>IFERROR(VLOOKUP(D3,DB!A:G,7,0),"")</f>
        <v>Dead</v>
      </c>
      <c r="K3" s="139" t="s">
        <v>39058</v>
      </c>
      <c r="L3" s="134" t="str">
        <f>IFERROR(VLOOKUP(D3,DB!A:I,9,0),"")</f>
        <v>Latis</v>
      </c>
    </row>
    <row r="4" spans="1:16" ht="15" customHeight="1">
      <c r="A4" s="132" t="s">
        <v>39059</v>
      </c>
      <c r="B4" s="132" t="str">
        <f>IFERROR(VLOOKUP(D4,DB!A:K,11,0),"")</f>
        <v>R4</v>
      </c>
      <c r="C4" s="133">
        <v>1</v>
      </c>
      <c r="D4" s="99" t="s">
        <v>35997</v>
      </c>
      <c r="E4" s="135" t="s">
        <v>38964</v>
      </c>
      <c r="F4" s="136">
        <v>45937.767187500001</v>
      </c>
      <c r="G4" s="137">
        <f ca="1">IFERROR(NOW()-F4,"")</f>
        <v>3.7136689810722601E-2</v>
      </c>
      <c r="H4" s="136">
        <v>45937.761655092596</v>
      </c>
      <c r="I4" s="132" t="str">
        <f>IFERROR(VLOOKUP(D4,DB!A:F,6,0),"")</f>
        <v>SCECO</v>
      </c>
      <c r="J4" s="132" t="str">
        <f>IFERROR(VLOOKUP(D4,DB!A:G,7,0),"")</f>
        <v>Good</v>
      </c>
      <c r="K4" s="139" t="s">
        <v>39060</v>
      </c>
      <c r="L4" s="134" t="str">
        <f>IFERROR(VLOOKUP(D4,DB!A:I,9,0),"")</f>
        <v>Latis</v>
      </c>
    </row>
    <row r="5" spans="1:16" ht="15" customHeight="1">
      <c r="A5" s="132"/>
      <c r="B5" s="132" t="str">
        <f>IFERROR(VLOOKUP(D5,DB!A:K,11,0),"")</f>
        <v/>
      </c>
      <c r="C5" s="133"/>
      <c r="D5" s="134"/>
      <c r="E5" s="135"/>
      <c r="F5" s="136"/>
      <c r="G5" s="137">
        <f ca="1">IFERROR(NOW()-F5,"")</f>
        <v>45937.804324189812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45937.804324189812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45937.804324189812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45937.804324189812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45937.804324189812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45937.804324189812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45937.804324189812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45937.804324189812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45937.804324189812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45937.804324189812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45937.804324189812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45937.804324189812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45937.804324189812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45937.804324189812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45937.804324189812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45937.804324189812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45937.804324189812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45937.804324189812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45937.804324189812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45937.804324189812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45937.804324189812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45937.804324189812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45937.804324189812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45937.804324189812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45937.804324189812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45937.804324189812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45937.804324189812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45937.804324189812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45937.804324189812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45937.804324189812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45937.804324189812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45937.804324189812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45937.804324189812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45937.804324189812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45937.804324189812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45937.804324189812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45937.804324189812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45937.804324189812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45937.804324189812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45937.804324189812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45937.804324189812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45937.804324189812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45937.804324189812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45937.804324189812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45937.804324189812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45937.804324189812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45937.804324189812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45937.804324189812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45937.804324189812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45937.804324189812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45937.804324189812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45937.804324189812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45937.804324189812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45937.804324189812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45937.804324189812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45937.804324189812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45937.804324189812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45937.804324189812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45937.804324189812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45937.804324189812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45937.804324189812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45937.804324189812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45937.804324189812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45937.804324189812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45937.804324189812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45937.804324189812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45937.804324189812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45937.804324189812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45937.804324189812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45937.804324189812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45937.804324189812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45937.804324189812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45937.804324189812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45937.804324189812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45937.804324189812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45937.804324189812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45937.804324189812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45937.804324189812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45937.804324189812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45937.804324189812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45937.804324189812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45937.804324189812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45937.804324189812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45937.804324189812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45937.804324189812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45937.804324189812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45937.804324189812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45937.804324189812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45937.804324189812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45937.804324189812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45937.804324189812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45937.804324189812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45937.804324189812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45937.804324189812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45937.804324189812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45937.804324189812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45937.804324189812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45937.804324189812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45937.804324189812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45937.804324189812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45937.804324189812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45937.804324189812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45937.804324189812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45937.804324189812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45937.804324189812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45937.804324189812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45937.804324189812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45937.804324189812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45937.804324189812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45937.804324189812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45937.804324189812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45937.804324189812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45937.804324189812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45937.804324189812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45937.804324189812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45937.804324189812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45937.804324189812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45937.804324189812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45937.804324189812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45937.804324189812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45937.804324189812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45937.804324189812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45937.804324189812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45937.804324189812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45937.804324189812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45937.804324189812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45937.804324189812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45937.804324189812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45937.804324189812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45937.804324189812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45937.804324189812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45937.804324189812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45937.804324189812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45937.804324189812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45937.804324189812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45937.804324189812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45937.804324189812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45937.804324189812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45937.804324189812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45937.804324189812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45937.804324189812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45937.804324189812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45937.804324189812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45937.804324189812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45937.804324189812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45937.804324189812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45937.804324189812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45937.804324189812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45937.804324189812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45937.804324189812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45937.804324189812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45937.804324189812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45937.804324189812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45937.804324189812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45937.804324189812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45937.804324189812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45937.804324189812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45937.804324189812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45937.804324189812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45937.804324189812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45937.804324189812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45937.804324189812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45937.804324189812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45937.804324189812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45937.804324189812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45937.804324189812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45937.804324189812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45937.804324189812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45937.804324189812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45937.804324189812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45937.804324189812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45937.804324189812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45937.804324189812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45937.804324189812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45937.804324189812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45937.804324189812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45937.804324189812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45937.804324189812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45937.804324189812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45937.804324189812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45937.804324189812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45937.804324189812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45937.804324189812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45937.804324189812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45937.804324189812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45937.804324189812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45937.804324189812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45937.804324189812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45937.804324189812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45937.804324189812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45937.804324189812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45937.804324189812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45937.804324189812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45937.804324189812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45937.804324189812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45937.804324189812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45937.804324189812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45937.804324189812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45937.804324189812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45937.804324189812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45937.804324189812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45937.804324189812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45937.804324189812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45937.804324189812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45937.804324189812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45937.804324189812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45937.804324189812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45937.804324189812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45937.804324189812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45937.804324189812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45937.804324189812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45937.804324189812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45937.804324189812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45937.804324189812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45937.804324189812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45937.804324189812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45937.804324189812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45937.804324189812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45937.804324189812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45937.804324189812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45937.804324189812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45937.804324189812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45937.804324189812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45937.804324189812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45937.804324189812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45937.804324189812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45937.804324189812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45937.804324189812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45937.804324189812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45937.804324189812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45937.804324189812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45937.804324189812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45937.804324189812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45937.804324189812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45937.804324189812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45937.804324189812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45937.804324189812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45937.804324189812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45937.804324189812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45937.804324189812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45937.804324189812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45937.804324189812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45937.804324189812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45937.804324189812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45937.804324189812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45937.804324189812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45937.804324189812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45937.804324189812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45937.804324189812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45937.804324189812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45937.804324189812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45937.804324189812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45937.804324189812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45937.804324189812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45937.804324189812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45937.804324189812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45937.804324189812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45937.804324189812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45937.804324189812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45937.804324189812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45937.804324189812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45937.804324189812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45937.804324189812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45937.804324189812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45937.804324189812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45937.804324189812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45937.804324189812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45937.804324189812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45937.804324189812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45937.804324189812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45937.804324189812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45937.804324189812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45937.804324189812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45937.804324189812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45937.804324189812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45937.804324189812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45937.804324189812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45937.804324189812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45937.804324189812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45937.804324189812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45937.804324189812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45937.804324189812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45937.804324189812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45937.804324189812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45937.804324189812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45937.804324189812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45937.804324189812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45937.804324189812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45937.804324189812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45937.804324189812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45937.804324189812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45937.804324189812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45937.804324189812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45937.804324189812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45937.804324189812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45937.804324189812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45937.804324189812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45937.804324189812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45937.804324189812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45937.804324189812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45937.804324189812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45937.804324189812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45937.804324189812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45937.804324189812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45937.804324189812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45937.804324189812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45937.804324189812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45937.804324189812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45937.804324189812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45937.804324189812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45937.804324189812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45937.804324189812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45937.804324189812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45937.804324189812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45937.804324189812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45937.804324189812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45937.804324189812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45937.804324189812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45937.804324189812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45937.804324189812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45937.804324189812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45937.804324189812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45937.804324189812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45937.804324189812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45937.804324189812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45937.804324189812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45937.804324189812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45937.804324189812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45937.804324189812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45937.804324189812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45937.804324189812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45937.804324189812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45937.804324189812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45937.804324189812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45937.804324189812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45937.804324189812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45937.804324189812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45937.804324189812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45937.804324189812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45937.804324189812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45937.804324189812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45937.804324189812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45937.804324189812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45937.804324189812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45937.804324189812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45937.804324189812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45937.804324189812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45937.804324189812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45937.804324189812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45937.804324189812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45937.804324189812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45937.804324189812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45937.804324189812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45937.804324189812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45937.804324189812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45937.804324189812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45937.804324189812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45937.804324189812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45937.804324189812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45937.804324189812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45937.804324189812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45937.804324189812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45937.804324189812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45937.804324189812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45937.804324189812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45937.804324189812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45937.804324189812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45937.804324189812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45937.804324189812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45937.804324189812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45937.804324189812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45937.804324189812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45937.804324189812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45937.804324189812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45937.804324189812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45937.804324189812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45937.804324189812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45937.804324189812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45937.804324189812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45937.804324189812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45937.804324189812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45937.804324189812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45937.804324189812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45937.804324189812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45937.804324189812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45937.804324189812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45937.804324189812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45937.804324189812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45937.804324189812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45937.804324189812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45937.804324189812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45937.804324189812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45937.804324189812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45937.804324189812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45937.804324189812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45937.804324189812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45937.804324189812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45937.804324189812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45937.804324189812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45937.804324189812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45937.804324189812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45937.804324189812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45937.804324189812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45937.804324189812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45937.804324189812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45937.804324189812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45937.804324189812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45937.804324189812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45937.804324189812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45937.804324189812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45937.804324189812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45937.804324189812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45937.804324189812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45937.804324189812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45937.804324189812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45937.804324189812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45937.804324189812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45937.804324189812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45937.804324189812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45937.804324189812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45937.804324189812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45937.804324189812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45937.804324189812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45937.804324189812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45937.804324189812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45937.804324189812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45937.804324189812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45937.804324189812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45937.804324189812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45937.804324189812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45937.804324189812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45937.804324189812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45937.804324189812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45937.804324189812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45937.804324189812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45937.804324189812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45937.804324189812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45937.804324189812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45937.804324189812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45937.804324189812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45937.804324189812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45937.804324189812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45937.804324189812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45937.804324189812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45937.804324189812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45937.804324189812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45937.804324189812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45937.804324189812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45937.804324189812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45937.804324189812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45937.804324189812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45937.804324189812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45937.804324189812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45937.804324189812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45937.804324189812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45937.804324189812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45937.804324189812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45937.804324189812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45937.804324189812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45937.804324189812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45937.804324189812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45937.804324189812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45937.804324189812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45937.804324189812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45937.804324189812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45937.804324189812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45937.804324189812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45937.804324189812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45937.804324189812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45937.804324189812</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45937.804324189812</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45.972264236108458</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39046</v>
      </c>
      <c r="F3" s="38">
        <v>45926.188877314817</v>
      </c>
      <c r="G3" s="39">
        <f ca="1">IFERROR(NOW()-F3,"-")</f>
        <v>11.615447106480133</v>
      </c>
      <c r="H3" s="38">
        <v>45926.158159722225</v>
      </c>
      <c r="I3" s="37" t="str">
        <f>IFERROR(VLOOKUP(D3,DB!A:F,6,0),"")</f>
        <v>SCECO</v>
      </c>
      <c r="J3" s="37" t="str">
        <f>IFERROR(VLOOKUP(D3,DB!A:G,7,0),"")</f>
        <v>Good</v>
      </c>
      <c r="K3" s="37" t="s">
        <v>39064</v>
      </c>
      <c r="L3" s="37" t="str">
        <f>IFERROR(VLOOKUP(D3,DB!A:I,9,0),"")</f>
        <v>Latis</v>
      </c>
      <c r="M3" s="128"/>
    </row>
    <row r="4" spans="1:13" ht="15">
      <c r="A4" s="37"/>
      <c r="B4" s="37" t="str">
        <f>IFERROR(VLOOKUP(D4,DB!A:K,11,0),"")</f>
        <v/>
      </c>
      <c r="C4" s="37"/>
      <c r="D4" s="37"/>
      <c r="E4" s="37"/>
      <c r="F4" s="38"/>
      <c r="G4" s="39">
        <f ca="1">IFERROR(NOW()-F4,"-")</f>
        <v>45937.804324421297</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45937.804324421297</v>
      </c>
      <c r="H5" s="38"/>
      <c r="I5" s="37" t="str">
        <f>IFERROR(VLOOKUP(D5,DB!A:F,6,0),"")</f>
        <v/>
      </c>
      <c r="J5" s="37" t="str">
        <f>IFERROR(VLOOKUP(D5,DB!A:G,7,0),"")</f>
        <v/>
      </c>
      <c r="K5" s="37"/>
      <c r="L5" s="37" t="str">
        <f>IFERROR(VLOOKUP(D5,DB!A:I,9,0),"")</f>
        <v/>
      </c>
      <c r="M5" s="128"/>
    </row>
    <row r="6" spans="1:13" ht="15">
      <c r="A6" s="37"/>
      <c r="B6" s="37" t="str">
        <f>IFERROR(VLOOKUP(D6,DB!A:K,11,0),"")</f>
        <v>R5</v>
      </c>
      <c r="C6" s="37"/>
      <c r="D6" s="37" t="s">
        <v>36469</v>
      </c>
      <c r="E6" s="37"/>
      <c r="F6" s="38"/>
      <c r="G6" s="39">
        <f ca="1">IFERROR(NOW()-F6,"-")</f>
        <v>45937.804324421297</v>
      </c>
      <c r="H6" s="38"/>
      <c r="I6" s="37" t="str">
        <f>IFERROR(VLOOKUP(D6,DB!A:F,6,0),"")</f>
        <v>SCECO</v>
      </c>
      <c r="J6" s="37" t="str">
        <f>IFERROR(VLOOKUP(D6,DB!A:G,7,0),"")</f>
        <v>Dead</v>
      </c>
      <c r="K6" s="37"/>
      <c r="L6" s="37" t="str">
        <f>IFERROR(VLOOKUP(D6,DB!A:I,9,0),"")</f>
        <v>Latis</v>
      </c>
      <c r="M6" s="128"/>
    </row>
    <row r="7" spans="1:13" ht="15">
      <c r="A7" s="37"/>
      <c r="B7" s="37" t="str">
        <f>IFERROR(VLOOKUP(D7,DB!A:K,11,0),"")</f>
        <v/>
      </c>
      <c r="C7" s="37"/>
      <c r="D7" s="37"/>
      <c r="E7" s="37"/>
      <c r="F7" s="38"/>
      <c r="G7" s="39">
        <f ca="1">IFERROR(NOW()-F7,"-")</f>
        <v>45937.804324421297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45937.804324421297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45937.804324421297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45937.804324421297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45937.804324421297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45937.804324421297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45937.804324421297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45937.804324421297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45937.804324421297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45937.804324421297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45937.804324421297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45937.804324421297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45937.804324421297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45937.804324421297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45937.804324421297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45937.804324421297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45937.804324421297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45937.804324421297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45937.804324421297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45937.804324421297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45937.804324421297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45937.804324421297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45937.804324421297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45937.804324421297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45937.804324421297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45937.804324421297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45937.804324421297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45937.804324421297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45937.804324421297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45937.804324421297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45937.804324421297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45937.804324421297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45937.804324421297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45937.804324421297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45937.804324421297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45937.804324421297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45937.804324421297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45937.804324421297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45937.804324421297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45937.804324421297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45937.804324421297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45937.804324421297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45937.804324421297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45937.804324421297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45937.804324421297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45937.804324421297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45937.804324421297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45937.804324421297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45937.804324421297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45937.804324421297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45937.804324421297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45937.804324421297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45937.804324421297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45937.804324421297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45937.804324421297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45937.804324421297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45937.804324421297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45937.804324421297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45937.804324421297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45937.804324421297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45937.804324421297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45937.804324421297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45937.804324421297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45937.804324421297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45937.804324421297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45937.804324421297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45937.804324421297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45937.804324421297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45937.804324421297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45937.804324421297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45937.804324421297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45937.804324421297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45937.804324421297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45937.804324421297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45937.804324421297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45937.804324421297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45937.804324421297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45937.804324421297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45937.804324421297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45937.804324421297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45937.804324421297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45937.804324421297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45937.804324421297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45937.804324421297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45937.804324421297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45937.804324421297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45937.804324421297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45937.804324421297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45937.804324421297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45937.804324421297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45937.804324421297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45937.804324421297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45937.804324421297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45937.804324421297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45937.804324421297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45937.804324421297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45937.804324421297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45937.804324421297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45937.804324421297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45937.804324421297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45937.804324421297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45937.804324421297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45937.804324421297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45937.804324421297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45937.804324421297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45937.804324421297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45937.804324421297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45937.804324421297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45937.804324421297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45937.804324421297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45937.804324421297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45937.804324421297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45937.804324421297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45937.804324421297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45937.804324421297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45937.804324421297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45937.804324421297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45937.804324421297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45937.804324421297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45937.804324421297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45937.804324421297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45937.804324421297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45937.804324421297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45937.804324421297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45937.804324421297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45937.804324421297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45937.804324421297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45937.804324421297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45937.804324421297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45937.804324421297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45937.804324421297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45937.804324421297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45937.804324421297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45937.804324421297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45937.804324421297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39065</v>
      </c>
      <c r="B2" s="112" t="s">
        <v>5398</v>
      </c>
      <c r="C2" s="129">
        <v>1</v>
      </c>
      <c r="D2" s="112" t="s">
        <v>34463</v>
      </c>
      <c r="E2" s="129" t="s">
        <v>39066</v>
      </c>
      <c r="F2" s="130">
        <v>45926.772847222222</v>
      </c>
      <c r="G2" s="81">
        <f ca="1">IFERROR(NOW()-F2,"-")</f>
        <v>11.031476967589697</v>
      </c>
      <c r="H2" s="131">
        <v>45927.449074074102</v>
      </c>
      <c r="I2" s="112" t="str">
        <f>IFERROR(VLOOKUP(D2,DB!A:F,6,0),"")</f>
        <v>SCECO</v>
      </c>
      <c r="J2" s="112" t="str">
        <f>IFERROR(VLOOKUP(D2,DB!A:G,7,0),"")</f>
        <v>Weak</v>
      </c>
      <c r="K2" s="129" t="s">
        <v>39067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45937.804324421297</v>
      </c>
      <c r="H3" s="131">
        <v>45927.987534722219</v>
      </c>
      <c r="I3" s="112" t="str">
        <f>IFERROR(VLOOKUP(D3,DB!A:F,6,0),"")</f>
        <v>SCECO</v>
      </c>
      <c r="J3" s="112" t="str">
        <f>IFERROR(VLOOKUP(D3,DB!A:G,7,0),"")</f>
        <v>Vandalized</v>
      </c>
      <c r="K3" s="129" t="s">
        <v>39068</v>
      </c>
      <c r="L3" s="118" t="str">
        <f>IFERROR(VLOOKUP(D3,DB!A:I,9,0),"")</f>
        <v>Latis</v>
      </c>
    </row>
    <row r="4" spans="1:16383" ht="31.5" customHeight="1">
      <c r="A4" s="129" t="s">
        <v>39069</v>
      </c>
      <c r="B4" s="112" t="s">
        <v>5398</v>
      </c>
      <c r="C4" s="129">
        <v>1</v>
      </c>
      <c r="D4" s="112" t="s">
        <v>32861</v>
      </c>
      <c r="E4" s="129" t="s">
        <v>39066</v>
      </c>
      <c r="F4" s="130">
        <v>45933.880972222221</v>
      </c>
      <c r="G4" s="81">
        <f ca="1">IFERROR(NOW()-F4,"-")</f>
        <v>3.923351967590861</v>
      </c>
      <c r="H4" s="131">
        <v>45929.455266203702</v>
      </c>
      <c r="I4" s="112" t="str">
        <f>IFERROR(VLOOKUP(D4,DB!A:F,6,0),"")</f>
        <v>SCECO</v>
      </c>
      <c r="J4" s="112" t="str">
        <f>IFERROR(VLOOKUP(D4,DB!A:G,7,0),"")</f>
        <v>In progress</v>
      </c>
      <c r="K4" s="129" t="s">
        <v>39067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39070</v>
      </c>
      <c r="B5" s="112" t="s">
        <v>5398</v>
      </c>
      <c r="C5" s="129">
        <v>1</v>
      </c>
      <c r="D5" s="112" t="s">
        <v>33408</v>
      </c>
      <c r="E5" s="129" t="s">
        <v>38964</v>
      </c>
      <c r="F5" s="130">
        <v>45934.942245370374</v>
      </c>
      <c r="G5" s="81">
        <f ca="1">IFERROR(NOW()-F5,"-")</f>
        <v>2.8620788194384659</v>
      </c>
      <c r="H5" s="131">
        <v>45934.470231481479</v>
      </c>
      <c r="I5" s="112" t="str">
        <f>IFERROR(VLOOKUP(D5,DB!A:F,6,0),"")</f>
        <v>SCECO</v>
      </c>
      <c r="J5" s="112" t="str">
        <f>IFERROR(VLOOKUP(D5,DB!A:G,7,0),"")</f>
        <v>Dead</v>
      </c>
      <c r="K5" s="129" t="s">
        <v>39067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39071</v>
      </c>
      <c r="B6" s="112" t="str">
        <f>IFERROR(VLOOKUP(D6,DB!A:K,11,0),"")</f>
        <v>R6</v>
      </c>
      <c r="C6" s="114">
        <v>3</v>
      </c>
      <c r="D6" s="112" t="s">
        <v>34273</v>
      </c>
      <c r="E6" s="115" t="s">
        <v>38964</v>
      </c>
      <c r="F6" s="116">
        <v>45937.707013888888</v>
      </c>
      <c r="G6" s="81">
        <f ca="1">IFERROR(NOW()-F6,"-")</f>
        <v>9.7310532408300787E-2</v>
      </c>
      <c r="H6" s="116">
        <v>45937.689884259256</v>
      </c>
      <c r="I6" s="112" t="str">
        <f>IFERROR(VLOOKUP(D6,DB!A:F,6,0),"")</f>
        <v>SCECO</v>
      </c>
      <c r="J6" s="112" t="str">
        <f>IFERROR(VLOOKUP(D6,DB!A:G,7,0),"")</f>
        <v>Vandalized</v>
      </c>
      <c r="K6" s="117" t="s">
        <v>39072</v>
      </c>
      <c r="L6" s="118" t="str">
        <f>IFERROR(VLOOKUP(D6,DB!A:I,9,0),"")</f>
        <v>Latis</v>
      </c>
    </row>
    <row r="7" spans="1:16383" ht="31.5" customHeight="1">
      <c r="A7" s="113" t="s">
        <v>39073</v>
      </c>
      <c r="B7" s="112" t="str">
        <f>IFERROR(VLOOKUP(D7,DB!A:K,11,0),"")</f>
        <v>R6</v>
      </c>
      <c r="C7" s="114">
        <v>1</v>
      </c>
      <c r="D7" s="112" t="s">
        <v>32893</v>
      </c>
      <c r="E7" s="115" t="s">
        <v>38964</v>
      </c>
      <c r="F7" s="116">
        <v>45937.700868055559</v>
      </c>
      <c r="G7" s="81">
        <f ca="1">IFERROR(NOW()-F7,"-")</f>
        <v>0.1034563657376566</v>
      </c>
      <c r="H7" s="116">
        <v>45937.739988425928</v>
      </c>
      <c r="I7" s="112" t="str">
        <f>IFERROR(VLOOKUP(D7,DB!A:F,6,0),"")</f>
        <v>SCECO</v>
      </c>
      <c r="J7" s="112" t="str">
        <f>IFERROR(VLOOKUP(D7,DB!A:G,7,0),"")</f>
        <v>Dead</v>
      </c>
      <c r="K7" s="117" t="s">
        <v>39074</v>
      </c>
      <c r="L7" s="118" t="str">
        <f>IFERROR(VLOOKUP(D7,DB!A:I,9,0),"")</f>
        <v>Latis</v>
      </c>
    </row>
    <row r="8" spans="1:16383" ht="31.5" customHeight="1">
      <c r="A8" s="113"/>
      <c r="B8" s="112" t="str">
        <f>IFERROR(VLOOKUP(D8,DB!A:K,11,0),"")</f>
        <v/>
      </c>
      <c r="C8" s="114"/>
      <c r="D8" s="112"/>
      <c r="E8" s="115"/>
      <c r="F8" s="116"/>
      <c r="G8" s="81">
        <f ca="1">IFERROR(NOW()-F8,"-")</f>
        <v>45937.804324421297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45937.804324421297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45937.804324421297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45937.804324421297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45937.804324421297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45937.804324421297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45937.804324421297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45937.804324421297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45937.804324421297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45937.804324421297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45937.804324421297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45937.804324421297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45937.804324421297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45937.804324421297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45937.804324421297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45937.804324421297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45937.804324421297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45937.804324421297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45937.804324421297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45937.804324421297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45937.804324421297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45937.804324421297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45937.804324421297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45937.804324421297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45937.804324421297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45937.804324421297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45937.804324421297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45937.804324421297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45937.804324421297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45937.804324421297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45937.804324421297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45937.804324421297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45937.804324421297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45937.804324421297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45937.804324421297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45937.804324421297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45937.804324421297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45937.804324421297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45937.804324421297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45937.804324421297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45937.804324421297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45937.804324421297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45937.804324421297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45937.804324421297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45937.804324421297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45937.804324421297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45937.804324421297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45937.804324421297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45937.804324421297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45937.804324421297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45937.804324421297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45937.804324421297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45937.804324421297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45937.804324421297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45937.804324421297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45937.804324421297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45937.804324421297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45937.804324421297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45937.804324421297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45937.804324421297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45937.804324421297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45937.804324421297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45937.804324421297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45937.804324421297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45937.804324421297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45937.804324421297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45937.804324421297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45937.804324421297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45937.804324421297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45937.804324421297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45937.804324421297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45937.804324421297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45937.804324421297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45937.804324421297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45937.804324421297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45937.804324421297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45937.804324421297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45937.804324421297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45937.804324421297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45937.804324421297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45937.804324421297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45937.804324421297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45937.804324421297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45937.804324421297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45937.804324421297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45937.804324421297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45937.804324421297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45937.804324421297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45937.804324421297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45937.804324421297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45937.804324421297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45937.804324421297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45937.804324421297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45937.804324421297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45937.804324421297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45937.804324421297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45937.804324421297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45937.804324421297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45937.804324421297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45937.804324421297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45937.804324421297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45937.804324421297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45937.804324421297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45937.804324421297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45937.804324421297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45937.804324421297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45937.804324421297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45937.804324421297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45937.804324421297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45937.804324421297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45937.804324421297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45937.804324421297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45937.804324421297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45937.804324421297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45937.804324421297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45937.804324421297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45937.804324421297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45937.804324421297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45937.804324421297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45937.804324421297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45937.804324421297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45937.804324421297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45937.804324421297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45937.804324421297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45937.804324421297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45937.804324421297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45937.804324421297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45937.804324421297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45937.804324421297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45937.804324421297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45937.804324421297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45937.804324421297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45937.804324421297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45937.804324421297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45937.804324421297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45937.804324421297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45937.804324421297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45937.804324421297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45937.804324421297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45937.804324421297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45937.804324421297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45937.804324421297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45937.804324421297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45937.804324421297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45937.804324421297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45937.804324421297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45937.804324421297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45937.804324421297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45937.804324421297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45937.804324421297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45937.804324421297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45937.804324421297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45937.804324421297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45937.804324421297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45937.804324421297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45937.804324421297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45937.804324421297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45937.804324421297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45937.804324421297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45937.804324421297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45937.804324421297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45937.804324421297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45937.804324421297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45937.804324421297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45937.804324421297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45937.804324421297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45937.804324421297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45937.804324421297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45937.804324421297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45937.804324421297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45937.804324421297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45937.804324421297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45937.804324421297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45937.804324421297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45937.804324421297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45937.804324421297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45937.804324421297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45937.804324421297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45937.804324421297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45937.804324421297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45937.804324421297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45937.804324421297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45937.804324421297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45937.804324421297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45937.804324421297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45937.804324421297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45937.804324421297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45937.804324421297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45937.804324421297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45937.804324421297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45937.804324421297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45937.804324421297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45937.804324421297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45937.804324421297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45937.804324421297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45937.804324421297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45937.804324421297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45937.804324421297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45937.804324421297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45937.804324421297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45937.804324421297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45937.804324421297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45937.804324421297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45937.804324421297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45937.804324421297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45937.804324421297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45937.804324421297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45937.804324421297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45937.804324421297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45937.804324421297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45937.804324421297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45937.804324421297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45937.804324421297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45937.804324421297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45937.804324421297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45937.804324421297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45937.804324421297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45937.804324421297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45937.804324421297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45937.804324421297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45937.804324421297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45937.804324421297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45937.804324421297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45937.804324421297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45937.804324421297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45937.804324421297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45937.804324421297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45937.804324421297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45937.804324421297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45937.804324421297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45937.804324421297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45937.804324421297</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