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274" documentId="13_ncr:1_{F6CB121F-512D-4AA6-A0C1-0FB36C537598}" xr6:coauthVersionLast="47" xr6:coauthVersionMax="47" xr10:uidLastSave="{B3CFABC4-C599-4971-BB33-ECEFD42BCE00}"/>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<sst xmlns="http://schemas.openxmlformats.org/spreadsheetml/2006/main" count="178625" uniqueCount="39097">
  <si>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</si>
  <si>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</si>
  <si>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</si>
  <si>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</si>
  <si>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</si>
  <si>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</si>
  <si>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</si>
  <si>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</si>
  <si>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</si>
  <si>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</si>
  <si>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</si>
  <si>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</si>
  <si>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</si>
  <si>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</si>
  <si>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</si>
  <si>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</si>
  <si>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</si>
  <si>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</si>
  <si>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</si>
  <si>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</si>
  <si>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</si>
  <si>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</si>
  <si>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</si>
  <si>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</si>
  <si>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</si>
  <si>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</si>
  <si>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</si>
  <si>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</si>
  <si>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</si>
  <si>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</si>
  <si>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</si>
  <si>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</si>
  <si>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</si>
  <si>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</si>
  <si>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</si>
  <si>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</si>
  <si>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</si>
  <si>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</si>
  <si>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</si>
  <si>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</si>
  <si>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</si>
  <si>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</si>
  <si>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</si>
  <si>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</si>
  <si>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</si>
  <si>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</si>
  <si>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</si>
  <si>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</si>
  <si>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</si>
  <si>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</si>
  <si>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</si>
  <si>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</si>
  <si>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</si>
  <si>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</si>
  <si>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</si>
  <si>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</si>
  <si>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</si>
  <si>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</si>
  <si>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</si>
  <si>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</si>
  <si>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</si>
  <si>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</si>
  <si>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</si>
  <si>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</si>
  <si>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</si>
  <si>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</si>
  <si>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</si>
  <si>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</si>
  <si>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</si>
  <si>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</si>
  <si>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</si>
  <si>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</si>
  <si>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</si>
  <si>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</si>
  <si>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</si>
  <si>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</si>
  <si>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</si>
  <si>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</si>
  <si>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</si>
  <si>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</si>
  <si>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</si>
  <si>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</si>
  <si>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</si>
  <si>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</si>
  <si>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</si>
  <si>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</si>
  <si>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</si>
  <si>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</si>
  <si>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</si>
  <si>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</si>
  <si>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</si>
  <si>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</si>
  <si>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</si>
  <si>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</si>
  <si>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</si>
  <si>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</si>
  <si>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</si>
  <si>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</si>
  <si>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</si>
  <si>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</si>
  <si>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</si>
  <si>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</si>
  <si>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</si>
  <si>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</si>
  <si>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</si>
  <si>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</si>
  <si>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</si>
  <si>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</si>
  <si>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</si>
  <si>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</si>
  <si>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</si>
  <si>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</si>
  <si>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</si>
  <si>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</si>
  <si>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</si>
  <si>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</si>
  <si>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</si>
  <si>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</si>
  <si>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</si>
  <si>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</si>
  <si>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</si>
  <si>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</si>
  <si>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</si>
  <si>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</si>
  <si>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</si>
  <si>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</si>
  <si>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</si>
  <si>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</si>
  <si>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</si>
  <si>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</si>
  <si>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</si>
  <si>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</si>
  <si>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</si>
  <si>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</si>
  <si>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</si>
  <si>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</si>
  <si>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</si>
  <si>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</si>
  <si>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</si>
  <si>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</si>
  <si>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</si>
  <si>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</si>
  <si>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</si>
  <si>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</si>
  <si>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</si>
  <si>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</si>
  <si>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</si>
  <si>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</si>
  <si>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</si>
  <si>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</si>
  <si>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</si>
  <si>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</si>
  <si>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</si>
  <si>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</si>
  <si>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</si>
  <si>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</si>
  <si>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</si>
  <si>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</si>
  <si>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</si>
  <si>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</si>
  <si>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</si>
  <si>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</si>
  <si>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</si>
  <si>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</si>
  <si>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</si>
  <si>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</si>
  <si>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</si>
  <si>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</si>
  <si>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</si>
  <si>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</si>
  <si>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</si>
  <si>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</si>
  <si>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</si>
  <si>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</si>
  <si>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</si>
  <si>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</si>
  <si>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</si>
  <si>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</si>
  <si>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</si>
  <si>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</si>
  <si>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</si>
  <si>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</si>
  <si>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</si>
  <si>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</si>
  <si>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</si>
  <si>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</si>
  <si>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</si>
  <si>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</si>
  <si>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</si>
  <si>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</si>
  <si>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</si>
  <si>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</si>
  <si>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</si>
  <si>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</si>
  <si>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</si>
  <si>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</si>
  <si>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</si>
  <si>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</si>
  <si>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</si>
  <si>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</si>
  <si>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</si>
  <si>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</si>
  <si>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</si>
  <si>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</si>
  <si>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</si>
  <si>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</si>
  <si>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</si>
  <si>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</si>
  <si>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</si>
  <si>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</si>
  <si>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</si>
  <si>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</si>
  <si>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</si>
  <si>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</si>
  <si>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</si>
  <si>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</si>
  <si>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</si>
  <si>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</si>
  <si>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</si>
  <si>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</si>
  <si>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</si>
  <si>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</si>
  <si>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</si>
  <si>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</si>
  <si>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</si>
  <si>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</si>
  <si>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</si>
  <si>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</si>
  <si>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</si>
  <si>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</si>
  <si>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</si>
  <si>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</si>
  <si>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</si>
  <si>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</si>
  <si>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</si>
  <si>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</si>
  <si>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</si>
  <si>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</si>
  <si>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</si>
  <si>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</si>
  <si>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</si>
  <si>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</si>
  <si>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</si>
  <si>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</si>
  <si>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</si>
  <si>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</si>
  <si>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</si>
  <si>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</si>
  <si>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</si>
  <si>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</si>
  <si>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</si>
  <si>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</si>
  <si>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</si>
  <si>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</si>
  <si>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</si>
  <si>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</si>
  <si>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</si>
  <si>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</si>
  <si>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</si>
  <si>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</si>
  <si>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</si>
  <si>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</si>
  <si>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</si>
  <si>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</si>
  <si>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</si>
  <si>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</si>
  <si>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</si>
  <si>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</si>
  <si>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</si>
  <si>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</si>
  <si>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</si>
  <si>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</si>
  <si>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</si>
  <si>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</si>
  <si>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</si>
  <si>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</si>
  <si>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</si>
  <si>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</si>
  <si>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</si>
  <si>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</si>
  <si>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</si>
  <si>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</si>
  <si>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</si>
  <si>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</si>
  <si>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</si>
  <si>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</si>
  <si>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</si>
  <si>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</si>
  <si>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</si>
  <si>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</si>
  <si>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</si>
  <si>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</si>
  <si>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</si>
  <si>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</si>
  <si>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</si>
  <si>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</si>
  <si>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</si>
  <si>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</si>
  <si>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</si>
  <si>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</si>
  <si>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</si>
  <si>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</si>
  <si>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</si>
  <si>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</si>
  <si>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</si>
  <si>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</si>
  <si>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</si>
  <si>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</si>
  <si>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</si>
  <si>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</si>
  <si>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</si>
  <si>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</si>
  <si>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</si>
  <si>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</si>
  <si>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</si>
  <si>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</si>
  <si>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</si>
  <si>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</si>
  <si>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</si>
  <si>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</si>
  <si>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</si>
  <si>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</si>
  <si>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</si>
  <si>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</si>
  <si>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</si>
  <si>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</si>
  <si>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</si>
  <si>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</si>
  <si>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</si>
  <si>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</si>
  <si>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</si>
  <si>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</si>
  <si>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</si>
  <si>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</si>
  <si>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</si>
  <si>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</si>
  <si>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</si>
  <si>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</si>
  <si>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</si>
  <si>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</si>
  <si>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</si>
  <si>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</si>
  <si>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</si>
  <si>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</si>
  <si>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</si>
  <si>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</si>
  <si>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</si>
  <si>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</si>
  <si>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</si>
  <si>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</si>
  <si>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</si>
  <si>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</si>
  <si>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</si>
  <si>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</si>
  <si>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</si>
  <si>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</si>
  <si>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</si>
  <si>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</si>
  <si>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</si>
  <si>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</si>
  <si>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</si>
  <si>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</si>
  <si>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</si>
  <si>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</si>
  <si>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</si>
  <si>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</si>
  <si>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</si>
  <si>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</si>
  <si>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</si>
  <si>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</si>
  <si>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</si>
  <si>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</si>
  <si>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</si>
  <si>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</si>
  <si>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</si>
  <si>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</si>
  <si>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</si>
  <si>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</si>
  <si>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</si>
  <si>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</si>
  <si>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</si>
  <si>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</si>
  <si>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</si>
  <si>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</si>
  <si>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</si>
  <si>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</si>
  <si>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</si>
  <si>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</si>
  <si>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</si>
  <si>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</si>
  <si>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</si>
  <si>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</si>
  <si>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</si>
  <si>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</si>
  <si>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</si>
  <si>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</si>
  <si>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</si>
  <si>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</si>
  <si>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</si>
  <si>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</si>
  <si>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</si>
  <si>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</si>
  <si>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</si>
  <si>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</si>
  <si>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</si>
  <si>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</si>
  <si>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</si>
  <si>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</si>
  <si>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</si>
  <si>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</si>
  <si>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</si>
  <si>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</si>
  <si>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</si>
  <si>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</si>
  <si>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</si>
  <si>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</si>
  <si>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</si>
  <si>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</si>
  <si>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</si>
  <si>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</si>
  <si>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</si>
  <si>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</si>
  <si>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</si>
  <si>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</si>
  <si>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</si>
  <si>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</si>
  <si>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</si>
  <si>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</si>
  <si>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</si>
  <si>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</si>
  <si>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</si>
  <si>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</si>
  <si>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</si>
  <si>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</si>
  <si>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</si>
  <si>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</si>
  <si>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</si>
  <si>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</si>
  <si>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</si>
  <si>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</si>
  <si>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</si>
  <si>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</si>
  <si>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</si>
  <si>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</si>
  <si>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</si>
  <si>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</si>
  <si>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</si>
  <si>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</si>
  <si>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</si>
  <si>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</si>
  <si>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</si>
  <si>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</si>
  <si>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</si>
  <si>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</si>
  <si>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</si>
  <si>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</si>
  <si>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</si>
  <si>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</si>
  <si>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</si>
  <si>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</si>
  <si>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</si>
  <si>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</si>
  <si>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</si>
  <si>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</si>
  <si>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</si>
  <si>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</si>
  <si>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</si>
  <si>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</si>
  <si>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</si>
  <si>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</si>
  <si>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</si>
  <si>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</si>
  <si>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</si>
  <si>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</si>
  <si>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</si>
  <si>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</si>
  <si>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</si>
  <si>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</si>
  <si>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</si>
  <si>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</si>
  <si>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</si>
  <si>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</si>
  <si>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</si>
  <si>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</si>
  <si>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</si>
  <si>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</si>
  <si>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</si>
  <si>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</si>
  <si>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</si>
  <si>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</si>
  <si>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</si>
  <si>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</si>
  <si>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</si>
  <si>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</si>
  <si>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</si>
  <si>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</si>
  <si>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</si>
  <si>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</si>
  <si>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</si>
  <si>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</si>
  <si>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</si>
  <si>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</si>
  <si>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</si>
  <si>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</si>
  <si>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</si>
  <si>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</si>
  <si>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</si>
  <si>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</si>
  <si>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</si>
  <si>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</si>
  <si>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</si>
  <si>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</si>
  <si>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</si>
  <si>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</si>
  <si>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</si>
  <si>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</si>
  <si>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</si>
  <si>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</si>
  <si>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</si>
  <si>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</si>
  <si>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</si>
  <si>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</si>
  <si>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</si>
  <si>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</si>
  <si>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</si>
  <si>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</si>
  <si>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</si>
  <si>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</si>
  <si>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</si>
  <si>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</si>
  <si>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</si>
  <si>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</si>
  <si>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</si>
  <si>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</si>
  <si>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</si>
  <si>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</si>
  <si>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</si>
  <si>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</si>
  <si>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</si>
  <si>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</si>
  <si>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</si>
  <si>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</si>
  <si>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</si>
  <si>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</si>
  <si>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</si>
  <si>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</si>
  <si>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</si>
  <si>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</si>
  <si>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</si>
  <si>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</si>
  <si>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</si>
  <si>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</si>
  <si>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</si>
  <si>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</si>
  <si>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</si>
  <si>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</si>
  <si>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</si>
  <si>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</si>
  <si>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</si>
  <si>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</si>
  <si>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</si>
  <si>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</si>
  <si>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</si>
  <si>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</si>
  <si>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</si>
  <si>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</si>
  <si>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</si>
  <si>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</si>
  <si>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</si>
  <si>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</si>
  <si>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</si>
  <si>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</si>
  <si>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</si>
  <si>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</si>
  <si>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</si>
  <si>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</si>
  <si>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</si>
  <si>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</si>
  <si>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</si>
  <si>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</si>
  <si>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</si>
  <si>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</si>
  <si>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</si>
  <si>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</si>
  <si>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</si>
  <si>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</si>
  <si>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</si>
  <si>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</si>
  <si>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</si>
  <si>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</si>
  <si>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</si>
  <si>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</si>
  <si>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</si>
  <si>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</si>
  <si>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</si>
  <si>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</si>
  <si>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</si>
  <si>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</si>
  <si>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</si>
  <si>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</si>
  <si>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</si>
  <si>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</si>
  <si>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</si>
  <si>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</si>
  <si>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</si>
  <si>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</si>
  <si>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</si>
  <si>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</si>
  <si>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</si>
  <si>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</si>
  <si>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</si>
  <si>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</si>
  <si>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</si>
  <si>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</si>
  <si>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</si>
  <si>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</si>
  <si>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</si>
  <si>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</si>
  <si>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</si>
  <si>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</si>
  <si>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</si>
  <si>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</si>
  <si>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</si>
  <si>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</si>
  <si>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</si>
  <si>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</si>
  <si>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</si>
  <si>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</si>
  <si>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</si>
  <si>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</si>
  <si>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</si>
  <si>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</si>
  <si>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</si>
  <si>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</si>
  <si>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</si>
  <si>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</si>
  <si>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</si>
  <si>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</si>
  <si>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</si>
  <si>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</si>
  <si>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</si>
  <si>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</si>
  <si>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</si>
  <si>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</si>
  <si>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</si>
  <si>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</si>
  <si>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</si>
  <si>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</si>
  <si>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</si>
  <si>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</si>
  <si>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</si>
  <si>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</si>
  <si>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</si>
  <si>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</si>
  <si>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</si>
  <si>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</si>
  <si>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</si>
  <si>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</si>
  <si>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</si>
  <si>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</si>
  <si>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</si>
  <si>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</si>
  <si>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</si>
  <si>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</si>
  <si>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</si>
  <si>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</si>
  <si>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</si>
  <si>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</si>
  <si>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</si>
  <si>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</si>
  <si>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</si>
  <si>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</si>
  <si>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</si>
  <si>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</si>
  <si>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</si>
  <si>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</si>
  <si>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</si>
  <si>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</si>
  <si>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</si>
  <si>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</si>
  <si>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</si>
  <si>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</si>
  <si>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</si>
  <si>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</si>
  <si>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</si>
  <si>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</si>
  <si>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</si>
  <si>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</si>
  <si>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</si>
  <si>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</si>
  <si>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</si>
  <si>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</si>
  <si>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</si>
  <si>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</si>
  <si>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</si>
  <si>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</si>
  <si>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</si>
  <si>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</si>
  <si>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</si>
  <si>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</si>
  <si>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</si>
  <si>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</si>
  <si>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</si>
  <si>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</si>
  <si>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</si>
  <si>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</si>
  <si>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</si>
  <si>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</si>
  <si>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</si>
  <si>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</si>
  <si>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</si>
  <si>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</si>
  <si>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</si>
  <si>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</si>
  <si>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</si>
  <si>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</si>
  <si>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</si>
  <si>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</si>
  <si>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</si>
  <si>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</si>
  <si>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</si>
  <si>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</si>
  <si>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</si>
  <si>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</si>
  <si>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</si>
  <si>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</si>
  <si>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</si>
  <si>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</si>
  <si>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</si>
  <si>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</si>
  <si>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</si>
  <si>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</si>
  <si>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</si>
  <si>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</si>
  <si>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</si>
  <si>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</si>
  <si>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</si>
  <si>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</si>
  <si>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</si>
  <si>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</si>
  <si>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</si>
  <si>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</si>
  <si>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</si>
  <si>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</si>
  <si>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</si>
  <si>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</si>
  <si>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</si>
  <si>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</si>
  <si>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</si>
  <si>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</si>
  <si>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</si>
  <si>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</si>
  <si>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</si>
  <si>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</si>
  <si>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</si>
  <si>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</si>
  <si>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</si>
  <si>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</si>
  <si>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</si>
  <si>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</si>
  <si>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</si>
  <si>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</si>
  <si>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</si>
  <si>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</si>
  <si>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</si>
  <si>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</si>
  <si>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</si>
  <si>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</si>
  <si>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</si>
  <si>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</si>
  <si>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</si>
  <si>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</si>
  <si>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</si>
  <si>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</si>
  <si>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</si>
  <si>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</si>
  <si>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</si>
  <si>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</si>
  <si>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</si>
  <si>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</si>
  <si>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</si>
  <si>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</si>
  <si>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</si>
  <si>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</si>
  <si>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</si>
  <si>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</si>
  <si>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</si>
  <si>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</si>
  <si>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</si>
  <si>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</si>
  <si>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</si>
  <si>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</si>
  <si>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</si>
  <si>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</si>
  <si>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</si>
  <si>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</si>
  <si>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</si>
  <si>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</si>
  <si>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</si>
  <si>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</si>
  <si>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</si>
  <si>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</si>
  <si>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</si>
  <si>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</si>
  <si>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</si>
  <si>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</si>
  <si>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</si>
  <si>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</si>
  <si>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</si>
  <si>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</si>
  <si>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</si>
  <si>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</si>
  <si>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</si>
  <si>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</si>
  <si>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</si>
  <si>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</si>
  <si>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</si>
  <si>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</si>
  <si>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</si>
  <si>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</si>
  <si>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</si>
  <si>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</si>
  <si>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</si>
  <si>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</si>
  <si>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</si>
  <si>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</si>
  <si>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</si>
  <si>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</si>
  <si>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</si>
  <si>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</si>
  <si>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</si>
  <si>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</si>
  <si>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</si>
  <si>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</si>
  <si>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</si>
  <si>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</si>
  <si>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</si>
  <si>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</si>
  <si>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</si>
  <si>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</si>
  <si>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</si>
  <si>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</si>
  <si>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</si>
  <si>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</si>
  <si>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</si>
  <si>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</si>
  <si>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</si>
  <si>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</si>
  <si>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</si>
  <si>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</si>
  <si>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</si>
  <si>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</si>
  <si>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</si>
  <si>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</si>
  <si>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</si>
  <si>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</si>
  <si>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</si>
  <si>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</si>
  <si>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</si>
  <si>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</si>
  <si>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</si>
  <si>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</si>
  <si>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</si>
  <si>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</si>
  <si>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</si>
  <si>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</si>
  <si>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</si>
  <si>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</si>
  <si>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</si>
  <si>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</si>
  <si>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</si>
  <si>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</si>
  <si>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</si>
  <si>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</si>
  <si>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</si>
  <si>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</si>
  <si>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</si>
  <si>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</si>
  <si>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</si>
  <si>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</si>
  <si>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</si>
  <si>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</si>
  <si>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</si>
  <si>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</si>
  <si>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</si>
  <si>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</si>
  <si>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</si>
  <si>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</si>
  <si>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</si>
  <si>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</si>
  <si>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</si>
  <si>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</si>
  <si>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</si>
  <si>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</si>
  <si>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</si>
  <si>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</si>
  <si>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</si>
  <si>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</si>
  <si>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</si>
  <si>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</si>
  <si>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</si>
  <si>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</si>
  <si>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</si>
  <si>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</si>
  <si>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</si>
  <si>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</si>
  <si>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</si>
  <si>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</si>
  <si>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</si>
  <si>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</si>
  <si>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</si>
  <si>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</si>
  <si>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</si>
  <si>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</si>
  <si>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</si>
  <si>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</si>
  <si>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</si>
  <si>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</si>
  <si>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</si>
  <si>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</si>
  <si>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</si>
  <si>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</si>
  <si>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</si>
  <si>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</si>
  <si>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</si>
  <si>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</si>
  <si>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</si>
  <si>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</si>
  <si>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</si>
  <si>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</si>
  <si>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</si>
  <si>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</si>
  <si>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</si>
  <si>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</si>
  <si>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</si>
  <si>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</si>
  <si>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</si>
  <si>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</si>
  <si>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</si>
  <si>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</si>
  <si>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</si>
  <si>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</si>
  <si>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</si>
  <si>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</si>
  <si>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</si>
  <si>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</si>
  <si>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</si>
  <si>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</si>
  <si>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</si>
  <si>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</si>
  <si>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</si>
  <si>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</si>
  <si>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</si>
  <si>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</si>
  <si>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</si>
  <si>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</si>
  <si>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</si>
  <si>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</si>
  <si>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</si>
  <si>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</si>
  <si>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</si>
  <si>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</si>
  <si>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</si>
  <si>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</si>
  <si>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</si>
  <si>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</si>
  <si>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</si>
  <si>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</si>
  <si>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</si>
  <si>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</si>
  <si>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</si>
  <si>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</si>
  <si>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</si>
  <si>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</si>
  <si>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</si>
  <si>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</si>
  <si>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</si>
  <si>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</si>
  <si>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</si>
  <si>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</si>
  <si>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</si>
  <si>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</si>
  <si>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</si>
  <si>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</si>
  <si>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</si>
  <si>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</si>
  <si>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</si>
  <si>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</si>
  <si>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</si>
  <si>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</si>
  <si>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</si>
  <si>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</si>
  <si>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</si>
  <si>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</si>
  <si>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</si>
  <si>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</si>
  <si>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</si>
  <si>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</si>
  <si>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</si>
  <si>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</si>
  <si>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</si>
  <si>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</si>
  <si>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</si>
  <si>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</si>
  <si>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</si>
  <si>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</si>
  <si>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</si>
  <si>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</si>
  <si>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</si>
  <si>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</si>
  <si>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</si>
  <si>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</si>
  <si>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</si>
  <si>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</si>
  <si>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</si>
  <si>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</si>
  <si>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</si>
  <si>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</si>
  <si>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</si>
  <si>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</si>
  <si>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</si>
  <si>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</si>
  <si>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</si>
  <si>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</si>
  <si>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</si>
  <si>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</si>
  <si>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</si>
  <si>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</si>
  <si>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</si>
  <si>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</si>
  <si>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</si>
  <si>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</si>
  <si>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</si>
  <si>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</si>
  <si>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</si>
  <si>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</si>
  <si>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</si>
  <si>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</si>
  <si>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</si>
  <si>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</si>
  <si>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</si>
  <si>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</si>
  <si>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</si>
  <si>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</si>
  <si>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</si>
  <si>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</si>
  <si>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</si>
  <si>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</si>
  <si>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</si>
  <si>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</si>
  <si>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</si>
  <si>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</si>
  <si>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</si>
  <si>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</si>
  <si>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</si>
  <si>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</si>
  <si>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</si>
  <si>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</si>
  <si>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</si>
  <si>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</si>
  <si>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</si>
  <si>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</si>
  <si>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</si>
  <si>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</si>
  <si>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</si>
  <si>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</si>
  <si>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</si>
  <si>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</si>
  <si>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</si>
  <si>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</si>
  <si>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</si>
  <si>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</si>
  <si>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</si>
  <si>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</si>
  <si>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</si>
  <si>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</si>
  <si>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</si>
  <si>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</si>
  <si>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</si>
  <si>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</si>
  <si>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</si>
  <si>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</si>
  <si>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</si>
  <si>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</si>
  <si>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</si>
  <si>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</si>
  <si>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</si>
  <si>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</si>
  <si>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</si>
  <si>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</si>
  <si>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</si>
  <si>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</si>
  <si>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</si>
  <si>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</si>
  <si>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</si>
  <si>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</si>
  <si>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</si>
  <si>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</si>
  <si>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</si>
  <si>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</si>
  <si>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</si>
  <si>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</si>
  <si>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</si>
  <si>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</si>
  <si>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</si>
  <si>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</si>
  <si>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</si>
  <si>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</si>
  <si>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</si>
  <si>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</si>
  <si>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</si>
  <si>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</si>
  <si>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</si>
  <si>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</si>
  <si>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</si>
  <si>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</si>
  <si>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</si>
  <si>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</si>
  <si>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</si>
  <si>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</si>
  <si>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</si>
  <si>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</si>
  <si>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</si>
  <si>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</si>
  <si>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</si>
  <si>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</si>
  <si>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</si>
  <si>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</si>
  <si>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</si>
  <si>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</si>
  <si>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</si>
  <si>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</si>
  <si>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</si>
  <si>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</si>
  <si>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</si>
  <si>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</si>
  <si>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</si>
  <si>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</si>
  <si>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</si>
  <si>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</si>
  <si>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</si>
  <si>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</si>
  <si>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</si>
  <si>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</si>
  <si>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</si>
  <si>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</si>
  <si>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</si>
  <si>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</si>
  <si>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</si>
  <si>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</si>
  <si>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</si>
  <si>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</si>
  <si>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</si>
  <si>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</si>
  <si>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</si>
  <si>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</si>
  <si>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</si>
  <si>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</si>
  <si>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</si>
  <si>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</si>
  <si>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</si>
  <si>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</si>
  <si>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</si>
  <si>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</si>
  <si>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</si>
  <si>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</si>
  <si>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</si>
  <si>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</si>
  <si>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</si>
  <si>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</si>
  <si>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</si>
  <si>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</si>
  <si>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</si>
  <si>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</si>
  <si>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</si>
  <si>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</si>
  <si>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</si>
  <si>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</si>
  <si>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</si>
  <si>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</si>
  <si>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</si>
  <si>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</si>
  <si>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</si>
  <si>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</si>
  <si>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</si>
  <si>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</si>
  <si>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</si>
  <si>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</si>
  <si>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</si>
  <si>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</si>
  <si>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</si>
  <si>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</si>
  <si>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</si>
  <si>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</si>
  <si>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</si>
  <si>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</si>
  <si>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</si>
  <si>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</si>
  <si>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</si>
  <si>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</si>
  <si>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</si>
  <si>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</si>
  <si>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</si>
  <si>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</si>
  <si>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</si>
  <si>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</si>
  <si>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</si>
  <si>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</si>
  <si>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</si>
  <si>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</si>
  <si>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</si>
  <si>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</si>
  <si>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</si>
  <si>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</si>
  <si>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</si>
  <si>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</si>
  <si>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</si>
  <si>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</si>
  <si>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</si>
  <si>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</si>
  <si>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</si>
  <si>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</si>
  <si>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</si>
  <si>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</si>
  <si>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</si>
  <si>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</si>
  <si>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</si>
  <si>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</si>
  <si>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</si>
  <si>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</si>
  <si>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</si>
  <si>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</si>
  <si>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</si>
  <si>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</si>
  <si>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</si>
  <si>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</si>
  <si>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</si>
  <si>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</si>
  <si>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</si>
  <si>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</si>
  <si>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</si>
  <si>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</si>
  <si>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</si>
  <si>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</si>
  <si>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</si>
  <si>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</si>
  <si>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</si>
  <si>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</si>
  <si>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</si>
  <si>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</si>
  <si>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</si>
  <si>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</si>
  <si>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</si>
  <si>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</si>
  <si>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</si>
  <si>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</si>
  <si>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</si>
  <si>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</si>
  <si>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</si>
  <si>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</si>
  <si>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</si>
  <si>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</si>
  <si>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</si>
  <si>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</si>
  <si>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</si>
  <si>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</si>
  <si>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</si>
  <si>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</si>
  <si>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</si>
  <si>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</si>
  <si>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</si>
  <si>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</si>
  <si>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</si>
  <si>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</si>
  <si>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</si>
  <si>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</si>
  <si>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</si>
  <si>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</si>
  <si>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</si>
  <si>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</si>
  <si>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</si>
  <si>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</si>
  <si>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</si>
  <si>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</si>
  <si>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</si>
  <si>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</si>
  <si>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</si>
  <si>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</si>
  <si>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</si>
  <si>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</si>
  <si>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</si>
  <si>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</si>
  <si>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</si>
  <si>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</si>
  <si>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</si>
  <si>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</si>
  <si>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</si>
  <si>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</si>
  <si>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</si>
  <si>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</si>
  <si>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</si>
  <si>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</si>
  <si>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</si>
  <si>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</si>
  <si>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</si>
  <si>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</si>
  <si>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</si>
  <si>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</si>
  <si>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</si>
  <si>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</si>
  <si>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</si>
  <si>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</si>
  <si>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</si>
  <si>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</si>
  <si>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</si>
  <si>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</si>
  <si>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</si>
  <si>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</si>
  <si>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</si>
  <si>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</si>
  <si>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</si>
  <si>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</si>
  <si>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</si>
  <si>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</si>
  <si>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</si>
  <si>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</si>
  <si>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</si>
  <si>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</si>
  <si>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</si>
  <si>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</si>
  <si>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</si>
  <si>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</si>
  <si>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</si>
  <si>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</si>
  <si>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</si>
  <si>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</si>
  <si>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</si>
  <si>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</si>
  <si>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</si>
  <si>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</si>
  <si>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</si>
  <si>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</si>
  <si>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</si>
  <si>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</si>
  <si>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</si>
  <si>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</si>
  <si>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</si>
  <si>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</si>
  <si>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</si>
  <si>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</si>
  <si>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</si>
  <si>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</si>
  <si>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</si>
  <si>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</si>
  <si>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</si>
  <si>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</si>
  <si>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</si>
  <si>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</si>
  <si>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</si>
  <si>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</si>
  <si>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</si>
  <si>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</si>
  <si>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</si>
  <si>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</si>
  <si>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</si>
  <si>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</si>
  <si>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</si>
  <si>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</si>
  <si>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</si>
  <si>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</si>
  <si>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</si>
  <si>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</si>
  <si>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</si>
  <si>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</si>
  <si>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</si>
  <si>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</si>
  <si>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</si>
  <si>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</si>
  <si>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</si>
  <si>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</si>
  <si>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</si>
  <si>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</si>
  <si>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</si>
  <si>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</si>
  <si>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</si>
  <si>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</si>
  <si>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</si>
  <si>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</si>
  <si>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</si>
  <si>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</si>
  <si>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</si>
  <si>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</si>
  <si>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</si>
  <si>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</si>
  <si>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</si>
  <si>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</si>
  <si>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</si>
  <si>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</si>
  <si>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</si>
  <si>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</si>
  <si>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</si>
  <si>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</si>
  <si>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</si>
  <si>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</si>
  <si>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</si>
  <si>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</si>
  <si>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</si>
  <si>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</si>
  <si>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</si>
  <si>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</si>
  <si>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</si>
  <si>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</si>
  <si>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</si>
  <si>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</si>
  <si>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</si>
  <si>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</si>
  <si>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</si>
  <si>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</si>
  <si>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</si>
  <si>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</si>
  <si>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</si>
  <si>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</si>
  <si>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</si>
  <si>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</si>
  <si>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</si>
  <si>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</si>
  <si>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</si>
  <si>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</si>
  <si>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</si>
  <si>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</si>
  <si>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</si>
  <si>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</si>
  <si>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</si>
  <si>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</si>
  <si>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</si>
  <si>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</si>
  <si>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</si>
  <si>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</si>
  <si>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</si>
  <si>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</si>
  <si>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</si>
  <si>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</si>
  <si>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</si>
  <si>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</si>
  <si>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</si>
  <si>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</si>
  <si>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</si>
  <si>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</si>
  <si>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</si>
  <si>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</si>
  <si>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</si>
  <si>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</si>
  <si>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</si>
  <si>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</si>
  <si>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</si>
  <si>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</si>
  <si>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</si>
  <si>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</si>
  <si>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</si>
  <si>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</si>
  <si>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</si>
  <si>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</si>
  <si>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</si>
  <si>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</si>
  <si>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</si>
  <si>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</si>
  <si>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</si>
  <si>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</si>
  <si>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</si>
  <si>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</si>
  <si>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</si>
  <si>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</si>
  <si>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</si>
  <si>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</si>
  <si>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</si>
  <si>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</si>
  <si>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</si>
  <si>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</si>
  <si>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</si>
  <si>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</si>
  <si>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</si>
  <si>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</si>
  <si>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</si>
  <si>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</si>
  <si>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</si>
  <si>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</si>
  <si>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</si>
  <si>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</si>
  <si>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</si>
  <si>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</si>
  <si>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</si>
  <si>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</si>
  <si>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</si>
  <si>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</si>
  <si>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</si>
  <si>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</si>
  <si>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</si>
  <si>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</si>
  <si>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</si>
  <si>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</si>
  <si>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</si>
  <si>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</si>
  <si>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</si>
  <si>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</si>
  <si>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</si>
  <si>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</si>
  <si>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</si>
  <si>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</si>
  <si>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</si>
  <si>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</si>
  <si>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</si>
  <si>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</si>
  <si>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</si>
  <si>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</si>
  <si>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</si>
  <si>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</si>
  <si>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</si>
  <si>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</si>
  <si>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</si>
  <si>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</si>
  <si>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</si>
  <si>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</si>
  <si>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</si>
  <si>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</si>
  <si>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</si>
  <si>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</si>
  <si>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</si>
  <si>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</si>
  <si>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</si>
  <si>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</si>
  <si>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</si>
  <si>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</si>
  <si>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</si>
  <si>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</si>
  <si>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</si>
  <si>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</si>
  <si>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</si>
  <si>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</si>
  <si>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</si>
  <si>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</si>
  <si>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</si>
  <si>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</si>
  <si>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</si>
  <si>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</si>
  <si>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</si>
  <si>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</si>
  <si>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</si>
  <si>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</si>
  <si>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</si>
  <si>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</si>
  <si>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</si>
  <si>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</si>
  <si>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</si>
  <si>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</si>
  <si>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</si>
  <si>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</si>
  <si>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</si>
  <si>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</si>
  <si>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</si>
  <si>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</si>
  <si>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</si>
  <si>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</si>
  <si>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</si>
  <si>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</si>
  <si>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</si>
  <si>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</si>
  <si>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</si>
  <si>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</si>
  <si>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</si>
  <si>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</si>
  <si>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</si>
  <si>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</si>
  <si>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</si>
  <si>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</si>
  <si>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</si>
  <si>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</si>
  <si>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</si>
  <si>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</si>
  <si>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</si>
  <si>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</si>
  <si>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</si>
  <si>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</si>
  <si>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</si>
  <si>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</si>
  <si>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</si>
  <si>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</si>
  <si>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</si>
  <si>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</si>
  <si>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</si>
  <si>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</si>
  <si>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</si>
  <si>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</si>
  <si>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</si>
  <si>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</si>
  <si>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</si>
  <si>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</si>
  <si>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</si>
  <si>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</si>
  <si>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</si>
  <si>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</si>
  <si>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</si>
  <si>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</si>
  <si>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</si>
  <si>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</si>
  <si>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</si>
  <si>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</si>
  <si>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</si>
  <si>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</si>
  <si>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</si>
  <si>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</si>
  <si>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</si>
  <si>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</si>
  <si>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</si>
  <si>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</si>
  <si>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</si>
  <si>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</si>
  <si>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</si>
  <si>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</si>
  <si>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</si>
  <si>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</si>
  <si>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</si>
  <si>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</si>
  <si>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</si>
  <si>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</si>
  <si>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</si>
  <si>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</si>
  <si>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</si>
  <si>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</si>
  <si>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</si>
  <si>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</si>
  <si>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</si>
  <si>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</si>
  <si>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</si>
  <si>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</si>
  <si>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</si>
  <si>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</si>
  <si>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</si>
  <si>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</si>
  <si>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</si>
  <si>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</si>
  <si>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</si>
  <si>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</si>
  <si>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</si>
  <si>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</si>
  <si>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</si>
  <si>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</si>
  <si>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</si>
  <si>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</si>
  <si>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</si>
  <si>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</si>
  <si>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</si>
  <si>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</si>
  <si>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</si>
  <si>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</si>
  <si>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</si>
  <si>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</si>
  <si>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</si>
  <si>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</si>
  <si>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</si>
  <si>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</si>
  <si>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</si>
  <si>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</si>
  <si>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</si>
  <si>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</si>
  <si>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</si>
  <si>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</si>
  <si>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</si>
  <si>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</si>
  <si>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</si>
  <si>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</si>
  <si>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</si>
  <si>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</si>
  <si>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</si>
  <si>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</si>
  <si>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</si>
  <si>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</si>
  <si>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</si>
  <si>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</si>
  <si>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</si>
  <si>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</si>
  <si>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</si>
  <si>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</si>
  <si>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</si>
  <si>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</si>
  <si>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</si>
  <si>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</si>
  <si>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</si>
  <si>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</si>
  <si>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</si>
  <si>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</si>
  <si>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</si>
  <si>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</si>
  <si>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</si>
  <si>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</si>
  <si>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</si>
  <si>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</si>
  <si>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</si>
  <si>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</si>
  <si>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</si>
  <si>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</si>
  <si>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</si>
  <si>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</si>
  <si>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</si>
  <si>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</si>
  <si>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</si>
  <si>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</si>
  <si>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</si>
  <si>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</si>
  <si>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</si>
  <si>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</si>
  <si>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</si>
  <si>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</si>
  <si>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</si>
  <si>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</si>
  <si>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</si>
  <si>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</si>
  <si>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</si>
  <si>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</si>
  <si>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</si>
  <si>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</si>
  <si>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</si>
  <si>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</si>
  <si>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</si>
  <si>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</si>
  <si>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</si>
  <si>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</si>
  <si>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</si>
  <si>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</si>
  <si>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</si>
  <si>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</si>
  <si>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</si>
  <si>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</si>
  <si>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</si>
  <si>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</si>
  <si>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</si>
  <si>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</si>
  <si>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</si>
  <si>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</si>
  <si>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</si>
  <si>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</si>
  <si>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</si>
  <si>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</si>
  <si>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</si>
  <si>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</si>
  <si>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</si>
  <si>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</si>
  <si>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</si>
  <si>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</si>
  <si>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</si>
  <si>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</si>
  <si>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</si>
  <si>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</si>
  <si>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</si>
  <si>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</si>
  <si>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</si>
  <si>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</si>
  <si>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</si>
  <si>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</si>
  <si>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</si>
  <si>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</si>
  <si>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</si>
  <si>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</si>
  <si>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</si>
  <si>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</si>
  <si>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</si>
  <si>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</si>
  <si>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</si>
  <si>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</si>
  <si>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</si>
  <si>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</si>
  <si>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</si>
  <si>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</si>
  <si>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</si>
  <si>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</si>
  <si>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</si>
  <si>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</si>
  <si>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</si>
  <si>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</si>
  <si>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</si>
  <si>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</si>
  <si>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</si>
  <si>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</si>
  <si>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</si>
  <si>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</si>
  <si>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</si>
  <si>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</si>
  <si>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</si>
  <si>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</si>
  <si>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</si>
  <si>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</si>
  <si>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</si>
  <si>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</si>
  <si>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</si>
  <si>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</si>
  <si>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</si>
  <si>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</si>
  <si>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</si>
  <si>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</si>
  <si>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</si>
  <si>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</si>
  <si>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</si>
  <si>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</si>
  <si>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</si>
  <si>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</si>
  <si>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</si>
  <si>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</si>
  <si>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</si>
  <si>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</si>
  <si>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</si>
  <si>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</si>
  <si>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</si>
  <si>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</si>
  <si>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</si>
  <si>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</si>
  <si>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</si>
  <si>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</si>
  <si>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</si>
  <si>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</si>
  <si>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</si>
  <si>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</si>
  <si>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</si>
  <si>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</si>
  <si>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</si>
  <si>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</si>
  <si>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</si>
  <si>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</si>
  <si>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</si>
  <si>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</si>
  <si>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</si>
  <si>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</si>
  <si>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</si>
  <si>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</si>
  <si>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</si>
  <si>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</si>
  <si>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</si>
  <si>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</si>
  <si>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</si>
  <si>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</si>
  <si>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</si>
  <si>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</si>
  <si>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</si>
  <si>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</si>
  <si>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</si>
  <si>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</si>
  <si>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</si>
  <si>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</si>
  <si>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</si>
  <si>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</si>
  <si>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</si>
  <si>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</si>
  <si>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</si>
  <si>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</si>
  <si>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</si>
  <si>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</si>
  <si>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</si>
  <si>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</si>
  <si>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</si>
  <si>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</si>
  <si>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</si>
  <si>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</si>
  <si>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</si>
  <si>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</si>
  <si>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</si>
  <si>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</si>
  <si>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</si>
  <si>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</si>
  <si>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</si>
  <si>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</si>
  <si>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</si>
  <si>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</si>
  <si>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</si>
  <si>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</si>
  <si>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</si>
  <si>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</si>
  <si>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</si>
  <si>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</si>
  <si>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</si>
  <si>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</si>
  <si>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</si>
  <si>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</si>
  <si>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</si>
  <si>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</si>
  <si>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</si>
  <si>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</si>
  <si>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</si>
  <si>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</si>
  <si>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</si>
  <si>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</si>
  <si>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</si>
  <si>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</si>
  <si>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</si>
  <si>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</si>
  <si>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</si>
  <si>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</si>
  <si>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</si>
  <si>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</si>
  <si>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</si>
  <si>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</si>
  <si>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</si>
  <si>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</si>
  <si>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</si>
  <si>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</si>
  <si>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</si>
  <si>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</si>
  <si>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</si>
  <si>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</si>
  <si>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</si>
  <si>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</si>
  <si>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</si>
  <si>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</si>
  <si>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</si>
  <si>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</si>
  <si>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</si>
  <si>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</si>
  <si>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</si>
  <si>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</si>
  <si>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</si>
  <si>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</si>
  <si>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</si>
  <si>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</si>
  <si>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</si>
  <si>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</si>
  <si>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</si>
  <si>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</si>
  <si>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</si>
  <si>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</si>
  <si>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</si>
  <si>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</si>
  <si>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</si>
  <si>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</si>
  <si>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</si>
  <si>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</si>
  <si>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</si>
  <si>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</si>
  <si>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</si>
  <si>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</si>
  <si>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</si>
  <si>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</si>
  <si>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</si>
  <si>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</si>
  <si>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</si>
  <si>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</si>
  <si>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</si>
  <si>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</si>
  <si>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</si>
  <si>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</si>
  <si>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</si>
  <si>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</si>
  <si>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</si>
  <si>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</si>
  <si>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</si>
  <si>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</si>
  <si>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</si>
  <si>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</si>
  <si>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</si>
  <si>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</si>
  <si>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</si>
  <si>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</si>
  <si>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</si>
  <si>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</si>
  <si>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</si>
  <si>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</si>
  <si>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</si>
  <si>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</si>
  <si>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</si>
  <si>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</si>
  <si>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</si>
  <si>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</si>
  <si>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</si>
  <si>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</si>
  <si>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</si>
  <si>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</si>
  <si>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</si>
  <si>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</si>
  <si>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</si>
  <si>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</si>
  <si>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</si>
  <si>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</si>
  <si>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</si>
  <si>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</si>
  <si>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</si>
  <si>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</si>
  <si>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</si>
  <si>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</si>
  <si>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</si>
  <si>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</si>
  <si>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</si>
  <si>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</si>
  <si>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</si>
  <si>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</si>
  <si>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</si>
  <si>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</si>
  <si>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</si>
  <si>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</si>
  <si>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</si>
  <si>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</si>
  <si>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</si>
  <si>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</si>
  <si>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</si>
  <si>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</si>
  <si>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</si>
  <si>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</si>
  <si>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</si>
  <si>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</si>
  <si>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</si>
  <si>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</si>
  <si>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</si>
  <si>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</si>
  <si>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</si>
  <si>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</si>
  <si>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</si>
  <si>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</si>
  <si>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</si>
  <si>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</si>
  <si>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</si>
  <si>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</si>
  <si>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</si>
  <si>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</si>
  <si>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</si>
  <si>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</si>
  <si>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</si>
  <si>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</si>
  <si>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</si>
  <si>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</si>
  <si>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</si>
  <si>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</si>
  <si>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</si>
  <si>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</si>
  <si>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</si>
  <si>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</si>
  <si>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</si>
  <si>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</si>
  <si>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</si>
  <si>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</si>
  <si>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</si>
  <si>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</si>
  <si>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</si>
  <si>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</si>
  <si>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</si>
  <si>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</si>
  <si>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</si>
  <si>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</si>
  <si>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</si>
  <si>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</si>
  <si>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</si>
  <si>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</si>
  <si>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</si>
  <si>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</si>
  <si>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</si>
  <si>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</si>
  <si>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</si>
  <si>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</si>
  <si>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</si>
  <si>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</si>
  <si>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</si>
  <si>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</si>
  <si>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</si>
  <si>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</si>
  <si>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</si>
  <si>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</si>
  <si>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</si>
  <si>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</si>
  <si>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</si>
  <si>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</si>
  <si>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</si>
  <si>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</si>
  <si>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</si>
  <si>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</si>
  <si>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</si>
  <si>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</si>
  <si>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</si>
  <si>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</si>
  <si>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</si>
  <si>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</si>
  <si>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</si>
  <si>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</si>
  <si>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</si>
  <si>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</si>
  <si>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</si>
  <si>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</si>
  <si>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</si>
  <si>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</si>
  <si>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</si>
  <si>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</si>
  <si>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</si>
  <si>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</si>
  <si>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</si>
  <si>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</si>
  <si>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</si>
  <si>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</si>
  <si>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</si>
  <si>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</si>
  <si>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</si>
  <si>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</si>
  <si>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</si>
  <si>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</si>
  <si>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</si>
  <si>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</si>
  <si>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</si>
  <si>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</si>
  <si>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</si>
  <si>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</si>
  <si>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</si>
  <si>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</si>
  <si>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</si>
  <si>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</si>
  <si>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</si>
  <si>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</si>
  <si>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</si>
  <si>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</si>
  <si>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</si>
  <si>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</si>
  <si>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</si>
  <si>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</si>
  <si>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</si>
  <si>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</si>
  <si>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</si>
  <si>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</si>
  <si>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</si>
  <si>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</si>
  <si>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</si>
  <si>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</si>
  <si>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</si>
  <si>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</si>
  <si>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</si>
  <si>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</si>
  <si>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</si>
  <si>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</si>
  <si>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</si>
  <si>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</si>
  <si>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</si>
  <si>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</si>
  <si>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</si>
  <si>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</si>
  <si>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</si>
  <si>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</si>
  <si>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</si>
  <si>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</si>
  <si>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</si>
  <si>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</si>
  <si>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</si>
  <si>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</si>
  <si>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</si>
  <si>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</si>
  <si>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</si>
  <si>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</si>
  <si>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</si>
  <si>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</si>
  <si>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</si>
  <si>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</si>
  <si>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</si>
  <si>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</si>
  <si>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</si>
  <si>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</si>
  <si>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</si>
  <si>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</si>
  <si>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</si>
  <si>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</si>
  <si>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</si>
  <si>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</si>
  <si>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</si>
  <si>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</si>
  <si>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</si>
  <si>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</si>
  <si>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</si>
  <si>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</si>
  <si>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</si>
  <si>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</si>
  <si>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</si>
  <si>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</si>
  <si>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</si>
  <si>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</si>
  <si>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</si>
  <si>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</si>
  <si>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</si>
  <si>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</si>
  <si>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</si>
  <si>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</si>
  <si>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</si>
  <si>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</si>
  <si>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</si>
  <si>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</si>
  <si>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</si>
  <si>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</si>
  <si>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</si>
  <si>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</si>
  <si>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</si>
  <si>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</si>
  <si>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</si>
  <si>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</si>
  <si>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</si>
  <si>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</si>
  <si>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</si>
  <si>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</si>
  <si>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</si>
  <si>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</si>
  <si>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</si>
  <si>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</si>
  <si>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</si>
  <si>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</si>
  <si>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</si>
  <si>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</si>
  <si>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</si>
  <si>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</si>
  <si>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</si>
  <si>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</si>
  <si>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</si>
  <si>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</si>
  <si>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</si>
  <si>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</si>
  <si>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</si>
  <si>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</si>
  <si>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</si>
  <si>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</si>
  <si>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</si>
  <si>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</si>
  <si>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</si>
  <si>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</si>
  <si>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</si>
  <si>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</si>
  <si>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</si>
  <si>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</si>
  <si>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</si>
  <si>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</si>
  <si>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</si>
  <si>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</si>
  <si>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</si>
  <si>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</si>
  <si>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</si>
  <si>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</si>
  <si>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</si>
  <si>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</si>
  <si>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</si>
  <si>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</si>
  <si>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</si>
  <si>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</si>
  <si>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</si>
  <si>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</si>
  <si>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</si>
  <si>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</si>
  <si>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</si>
  <si>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</si>
  <si>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</si>
  <si>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</si>
  <si>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</si>
  <si>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</si>
  <si>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</si>
  <si>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</si>
  <si>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</si>
  <si>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</si>
  <si>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</si>
  <si>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</si>
  <si>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</si>
  <si>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</si>
  <si>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</si>
  <si>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</si>
  <si>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</si>
  <si>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</si>
  <si>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</si>
  <si>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</si>
  <si>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</si>
  <si>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</si>
  <si>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</si>
  <si>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</si>
  <si>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</si>
  <si>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</si>
  <si>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</si>
  <si>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</si>
  <si>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</si>
  <si>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</si>
  <si>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</si>
  <si>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</si>
  <si>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</si>
  <si>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</si>
  <si>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</si>
  <si>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</si>
  <si>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</si>
  <si>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</si>
  <si>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</si>
  <si>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</si>
  <si>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</si>
  <si>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</si>
  <si>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</si>
  <si>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</si>
  <si>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</si>
  <si>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</si>
  <si>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</si>
  <si>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</si>
  <si>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</si>
  <si>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</si>
  <si>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</si>
  <si>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</si>
  <si>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</si>
  <si>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</si>
  <si>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</si>
  <si>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</si>
  <si>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</si>
  <si>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</si>
  <si>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</si>
  <si>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</si>
  <si>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</si>
  <si>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</si>
  <si>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</si>
  <si>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</si>
  <si>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</si>
  <si>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</si>
  <si>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</si>
  <si>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</si>
  <si>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</si>
  <si>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</si>
  <si>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</si>
  <si>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</si>
  <si>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</si>
  <si>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</si>
  <si>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</si>
  <si>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</si>
  <si>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</si>
  <si>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</si>
  <si>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</si>
  <si>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</si>
  <si>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</si>
  <si>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</si>
  <si>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</si>
  <si>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</si>
  <si>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</si>
  <si>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</si>
  <si>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</si>
  <si>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</si>
  <si>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</si>
  <si>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</si>
  <si>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</si>
  <si>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</si>
  <si>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</si>
  <si>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</si>
  <si>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</si>
  <si>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</si>
  <si>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</si>
  <si>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</si>
  <si>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</si>
  <si>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</si>
  <si>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</si>
  <si>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</si>
  <si>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</si>
  <si>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</si>
  <si>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</si>
  <si>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</si>
  <si>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</si>
  <si>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</si>
  <si>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</si>
  <si>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</si>
  <si>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</si>
  <si>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</si>
  <si>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</si>
  <si>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</si>
  <si>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</si>
  <si>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</si>
  <si>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</si>
  <si>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</si>
  <si>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</si>
  <si>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</si>
  <si>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</si>
  <si>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</si>
  <si>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</si>
  <si>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</si>
  <si>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</si>
  <si>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</si>
  <si>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</si>
  <si>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</si>
  <si>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</si>
  <si>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</si>
  <si>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</si>
  <si>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</si>
  <si>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</si>
  <si>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</si>
  <si>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</si>
  <si>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</si>
  <si>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</si>
  <si>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</si>
  <si>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</si>
  <si>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</si>
  <si>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</si>
  <si>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</si>
  <si>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</si>
  <si>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</si>
  <si>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</si>
  <si>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</si>
  <si>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</si>
  <si>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</si>
  <si>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</si>
  <si>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</si>
  <si>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</si>
  <si>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</si>
  <si>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</si>
  <si>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</si>
  <si>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</si>
  <si>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</si>
  <si>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</si>
  <si>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</si>
  <si>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</si>
  <si>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</si>
  <si>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</si>
  <si>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</si>
  <si>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</si>
  <si>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</si>
  <si>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</si>
  <si>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</si>
  <si>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</si>
  <si>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</si>
  <si>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</si>
  <si>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</si>
  <si>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</si>
  <si>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</si>
  <si>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</si>
  <si>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</si>
  <si>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</si>
  <si>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</si>
  <si>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</si>
  <si>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</si>
  <si>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</si>
  <si>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</si>
  <si>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</si>
  <si>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</si>
  <si>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</si>
  <si>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</si>
  <si>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</si>
  <si>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</si>
  <si>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</si>
  <si>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</si>
  <si>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</si>
  <si>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</si>
  <si>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</si>
  <si>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</si>
  <si>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</si>
  <si>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</si>
  <si>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</si>
  <si>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</si>
  <si>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</si>
  <si>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</si>
  <si>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</si>
  <si>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</si>
  <si>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</si>
  <si>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</si>
  <si>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</si>
  <si>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</si>
  <si>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</si>
  <si>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</si>
  <si>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</si>
  <si>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</si>
  <si>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</si>
  <si>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</si>
  <si>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</si>
  <si>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</si>
  <si>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</si>
  <si>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</si>
  <si>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</si>
  <si>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</si>
  <si>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</si>
  <si>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</si>
  <si>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</si>
  <si>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</si>
  <si>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</si>
  <si>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</si>
  <si>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</si>
  <si>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</si>
  <si>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</si>
  <si>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</si>
  <si>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</si>
  <si>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</si>
  <si>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</si>
  <si>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</si>
  <si>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</si>
  <si>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</si>
  <si>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</si>
  <si>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</si>
  <si>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</si>
  <si>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</si>
  <si>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</si>
  <si>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</si>
  <si>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</si>
  <si>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</si>
  <si>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</si>
  <si>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</si>
  <si>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</si>
  <si>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</si>
  <si>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</si>
  <si>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</si>
  <si>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</si>
  <si>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</si>
  <si>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</si>
  <si>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</si>
  <si>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</si>
  <si>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</si>
  <si>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</si>
  <si>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</si>
  <si>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</si>
  <si>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</si>
  <si>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</si>
  <si>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</si>
  <si>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</si>
  <si>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</si>
  <si>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</si>
  <si>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</si>
  <si>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</si>
  <si>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</si>
  <si>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</si>
  <si>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</si>
  <si>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</si>
  <si>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</si>
  <si>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</si>
  <si>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</si>
  <si>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</si>
  <si>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</si>
  <si>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</si>
  <si>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</si>
  <si>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</si>
  <si>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</si>
  <si>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</si>
  <si>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</si>
  <si>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</si>
  <si>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</si>
  <si>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</si>
  <si>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</si>
  <si>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</si>
  <si>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</si>
  <si>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</si>
  <si>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</si>
  <si>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</si>
  <si>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</si>
  <si>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</si>
  <si>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</si>
  <si>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</si>
  <si>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</si>
  <si>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</si>
  <si>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</si>
  <si>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</si>
  <si>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</si>
  <si>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</si>
  <si>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</si>
  <si>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</si>
  <si>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</si>
  <si>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</si>
  <si>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</si>
  <si>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</si>
  <si>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</si>
  <si>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</si>
  <si>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</si>
  <si>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</si>
  <si>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</si>
  <si>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</si>
  <si>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</si>
  <si>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</si>
  <si>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</si>
  <si>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</si>
  <si>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</si>
  <si>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</si>
  <si>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</si>
  <si>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</si>
  <si>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</si>
  <si>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</si>
  <si>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</si>
  <si>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</si>
  <si>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</si>
  <si>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</si>
  <si>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</si>
  <si>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</si>
  <si>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</si>
  <si>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</si>
  <si>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</si>
  <si>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</si>
  <si>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</si>
  <si>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</si>
  <si>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</si>
  <si>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</si>
  <si>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</si>
  <si>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</si>
  <si>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</si>
  <si>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</si>
  <si>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</si>
  <si>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</si>
  <si>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</si>
  <si>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</si>
  <si>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</si>
  <si>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</si>
  <si>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</si>
  <si>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</si>
  <si>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</si>
  <si>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</si>
  <si>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</si>
  <si>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</si>
  <si>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</si>
  <si>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</si>
  <si>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</si>
  <si>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</si>
  <si>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</si>
  <si>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</si>
  <si>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</si>
  <si>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</si>
  <si>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</si>
  <si>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</si>
  <si>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</si>
  <si>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</si>
  <si>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</si>
  <si>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</si>
  <si>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</si>
  <si>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</si>
  <si>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</si>
  <si>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</si>
  <si>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</si>
  <si>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</si>
  <si>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</si>
  <si>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</si>
  <si>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</si>
  <si>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</si>
  <si>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</si>
  <si>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</si>
  <si>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</si>
  <si>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</si>
  <si>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</si>
  <si>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</si>
  <si>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</si>
  <si>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</si>
  <si>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</si>
  <si>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</si>
  <si>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</si>
  <si>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</si>
  <si>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</si>
  <si>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</si>
  <si>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</si>
  <si>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</si>
  <si>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</si>
  <si>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</si>
  <si>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</si>
  <si>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</si>
  <si>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</si>
  <si>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</si>
  <si>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</si>
  <si>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</si>
  <si>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</si>
  <si>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</si>
  <si>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</si>
  <si>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</si>
  <si>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</si>
  <si>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</si>
  <si>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</si>
  <si>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</si>
  <si>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</si>
  <si>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</si>
  <si>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</si>
  <si>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</si>
  <si>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</si>
  <si>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</si>
  <si>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</si>
  <si>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</si>
  <si>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</si>
  <si>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</si>
  <si>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</si>
  <si>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</si>
  <si>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</si>
  <si>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</si>
  <si>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</si>
  <si>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</si>
  <si>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</si>
  <si>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</si>
  <si>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</si>
  <si>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</si>
  <si>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</si>
  <si>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</si>
  <si>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</si>
  <si>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</si>
  <si>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</si>
  <si>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</si>
  <si>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</si>
  <si>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</si>
  <si>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</si>
  <si>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</si>
  <si>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</si>
  <si>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</si>
  <si>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</si>
  <si>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</si>
  <si>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</si>
  <si>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</si>
  <si>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</si>
  <si>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</si>
  <si>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</si>
  <si>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</si>
  <si>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</si>
  <si>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</si>
  <si>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</si>
  <si>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</si>
  <si>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</si>
  <si>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</si>
  <si>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</si>
  <si>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</si>
  <si>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</si>
  <si>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</si>
  <si>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</si>
  <si>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</si>
  <si>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</si>
  <si>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</si>
  <si>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</si>
  <si>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</si>
  <si>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</si>
  <si>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</si>
  <si>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</si>
  <si>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</si>
  <si>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</si>
  <si>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</si>
  <si>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</si>
  <si>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</si>
  <si>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</si>
  <si>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</si>
  <si>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</si>
  <si>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</si>
  <si>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</si>
  <si>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</si>
  <si>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</si>
  <si>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</si>
  <si>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</si>
  <si>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</si>
  <si>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</si>
  <si>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</si>
  <si>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</si>
  <si>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</si>
  <si>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</si>
  <si>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</si>
  <si>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</si>
  <si>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</si>
  <si>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</si>
  <si>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</si>
  <si>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</si>
  <si>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</si>
  <si>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</si>
  <si>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</si>
  <si>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</si>
  <si>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</si>
  <si>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</si>
  <si>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</si>
  <si>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</si>
  <si>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</si>
  <si>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</si>
  <si>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</si>
  <si>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</si>
  <si>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</si>
  <si>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</si>
  <si>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</si>
  <si>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</si>
  <si>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</si>
  <si>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</si>
  <si>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</si>
  <si>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</si>
  <si>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</si>
  <si>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</si>
  <si>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</si>
  <si>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</si>
  <si>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</si>
  <si>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</si>
  <si>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</si>
  <si>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</si>
  <si>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</si>
  <si>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</si>
  <si>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</si>
  <si>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</si>
  <si>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</si>
  <si>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</si>
  <si>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</si>
  <si>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</si>
  <si>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</si>
  <si>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</si>
  <si>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</si>
  <si>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</si>
  <si>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</si>
  <si>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</si>
  <si>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</si>
  <si>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</si>
  <si>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</si>
  <si>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</si>
  <si>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</si>
  <si>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</si>
  <si>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</si>
  <si>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</si>
  <si>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</si>
  <si>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</si>
  <si>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</si>
  <si>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</si>
  <si>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</si>
  <si>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</si>
  <si>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</si>
  <si>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</si>
  <si>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</si>
  <si>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</si>
  <si>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</si>
  <si>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</si>
  <si>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</si>
  <si>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</si>
  <si>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</si>
  <si>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</si>
  <si>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</si>
  <si>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</si>
  <si>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</si>
  <si>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</si>
  <si>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</si>
  <si>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</si>
  <si>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</si>
  <si>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</si>
  <si>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</si>
  <si>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</si>
  <si>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</si>
  <si>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</si>
  <si>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</si>
  <si>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</si>
  <si>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</si>
  <si>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</si>
  <si>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</si>
  <si>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</si>
  <si>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</si>
  <si>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</si>
  <si>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</si>
  <si>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</si>
  <si>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</si>
  <si>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</si>
  <si>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</si>
  <si>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</si>
  <si>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</si>
  <si>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</si>
  <si>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</si>
  <si>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</si>
  <si>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</si>
  <si>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</si>
  <si>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</si>
  <si>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</si>
  <si>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</si>
  <si>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</si>
  <si>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</si>
  <si>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</si>
  <si>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</si>
  <si>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</si>
  <si>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</si>
  <si>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</si>
  <si>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</si>
  <si>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</si>
  <si>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</si>
  <si>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</si>
  <si>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</si>
  <si>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</si>
  <si>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</si>
  <si>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</si>
  <si>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</si>
  <si>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</si>
  <si>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</si>
  <si>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</si>
  <si>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</si>
  <si>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</si>
  <si>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</si>
  <si>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</si>
  <si>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</si>
  <si>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</si>
  <si>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</si>
  <si>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</si>
  <si>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</si>
  <si>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</si>
  <si>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</si>
  <si>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</si>
  <si>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</si>
  <si>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</si>
  <si>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</si>
  <si>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</si>
  <si>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</si>
  <si>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</si>
  <si>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</si>
  <si>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</si>
  <si>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</si>
  <si>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</si>
  <si>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</si>
  <si>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</si>
  <si>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</si>
  <si>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</si>
  <si>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</si>
  <si>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</si>
  <si>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</si>
  <si>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</si>
  <si>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</si>
  <si>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</si>
  <si>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</si>
  <si>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</si>
  <si>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</si>
  <si>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</si>
  <si>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</si>
  <si>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</si>
  <si>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</si>
  <si>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</si>
  <si>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</si>
  <si>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</si>
  <si>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</si>
  <si>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</si>
  <si>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</si>
  <si>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</si>
  <si>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</si>
  <si>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</si>
  <si>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</si>
  <si>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</si>
  <si>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</si>
  <si>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</si>
  <si>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</si>
  <si>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</si>
  <si>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</si>
  <si>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</si>
  <si>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</si>
  <si>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</si>
  <si>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</si>
  <si>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</si>
  <si>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</si>
  <si>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</si>
  <si>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</si>
  <si>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</si>
  <si>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</si>
  <si>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</si>
  <si>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</si>
  <si>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</si>
  <si>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</si>
  <si>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</si>
  <si>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</si>
  <si>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</si>
  <si>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</si>
  <si>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</si>
  <si>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</si>
  <si>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</si>
  <si>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</si>
  <si>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</si>
  <si>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</si>
  <si>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</si>
  <si>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</si>
  <si>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</si>
  <si>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</si>
  <si>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</si>
  <si>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</si>
  <si>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</si>
  <si>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</si>
  <si>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</si>
  <si>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</si>
  <si>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</si>
  <si>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</si>
  <si>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</si>
  <si>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</si>
  <si>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</si>
  <si>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</si>
  <si>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</si>
  <si>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</si>
  <si>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</si>
  <si>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</si>
  <si>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</si>
  <si>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</si>
  <si>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</si>
  <si>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</si>
  <si>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</si>
  <si>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</si>
  <si>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</si>
  <si>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</si>
  <si>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</si>
  <si>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</si>
  <si>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</si>
  <si>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</si>
  <si>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</si>
  <si>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</si>
  <si>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</si>
  <si>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</si>
  <si>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</si>
  <si>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</si>
  <si>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</si>
  <si>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</si>
  <si>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</si>
  <si>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</si>
  <si>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</si>
  <si>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</si>
  <si>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</si>
  <si>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</si>
  <si>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</si>
  <si>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</si>
  <si>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</si>
  <si>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</si>
  <si>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</si>
  <si>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</si>
  <si>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</si>
  <si>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</si>
  <si>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</si>
  <si>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</si>
  <si>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</si>
  <si>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</si>
  <si>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</si>
  <si>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</si>
  <si>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</si>
  <si>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</si>
  <si>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</si>
  <si>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</si>
  <si>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</si>
  <si>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</si>
  <si>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</si>
  <si>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</si>
  <si>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</si>
  <si>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</si>
  <si>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</si>
  <si>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</si>
  <si>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</si>
  <si>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</si>
  <si>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</si>
  <si>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</si>
  <si>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</si>
  <si>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</si>
  <si>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</si>
  <si>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</si>
  <si>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</si>
  <si>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</si>
  <si>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</si>
  <si>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</si>
  <si>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</si>
  <si>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</si>
  <si>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</si>
  <si>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</si>
  <si>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</si>
  <si>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</si>
  <si>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</si>
  <si>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</si>
  <si>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</si>
  <si>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</si>
  <si>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</si>
  <si>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</si>
  <si>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</si>
  <si>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</si>
  <si>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</si>
  <si>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</si>
  <si>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</si>
  <si>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</si>
  <si>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</si>
  <si>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</si>
  <si>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</si>
  <si>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</si>
  <si>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</si>
  <si>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</si>
  <si>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</si>
  <si>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</si>
  <si>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</si>
  <si>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</si>
  <si>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</si>
  <si>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</si>
  <si>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</si>
  <si>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</si>
  <si>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</si>
  <si>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</si>
  <si>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</si>
  <si>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</si>
  <si>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</si>
  <si>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</si>
  <si>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</si>
  <si>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</si>
  <si>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</si>
  <si>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</si>
  <si>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</si>
  <si>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</si>
  <si>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</si>
  <si>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</si>
  <si>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</si>
  <si>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</si>
  <si>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</si>
  <si>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</si>
  <si>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</si>
  <si>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</si>
  <si>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</si>
  <si>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</si>
  <si>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</si>
  <si>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</si>
  <si>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</si>
  <si>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</si>
  <si>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</si>
  <si>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</si>
  <si>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</si>
  <si>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</si>
  <si>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</si>
  <si>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</si>
  <si>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</si>
  <si>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</si>
  <si>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</si>
  <si>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</si>
  <si>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</si>
  <si>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</si>
  <si>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</si>
  <si>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</si>
  <si>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</si>
  <si>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</si>
  <si>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</si>
  <si>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</si>
  <si>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</si>
  <si>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</si>
  <si>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</si>
  <si>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</si>
  <si>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</si>
  <si>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</si>
  <si>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</si>
  <si>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</si>
  <si>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</si>
  <si>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</si>
  <si>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</si>
  <si>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</si>
  <si>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</si>
  <si>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</si>
  <si>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</si>
  <si>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</si>
  <si>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</si>
  <si>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</si>
  <si>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</si>
  <si>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</si>
  <si>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</si>
  <si>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</si>
  <si>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</si>
  <si>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</si>
  <si>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</si>
  <si>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</si>
  <si>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</si>
  <si>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</si>
  <si>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</si>
  <si>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</si>
  <si>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</si>
  <si>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</si>
  <si>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</si>
  <si>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</si>
  <si>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</si>
  <si>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</si>
  <si>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</si>
  <si>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</si>
  <si>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</si>
  <si>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</si>
  <si>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</si>
  <si>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</si>
  <si>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</si>
  <si>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</si>
  <si>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</si>
  <si>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</si>
  <si>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</si>
  <si>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</si>
  <si>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</si>
  <si>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</si>
  <si>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</si>
  <si>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</si>
  <si>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</si>
  <si>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</si>
  <si>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</si>
  <si>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</si>
  <si>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</si>
  <si>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</si>
  <si>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</si>
  <si>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</si>
  <si>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</si>
  <si>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</si>
  <si>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</si>
  <si>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</si>
  <si>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</si>
  <si>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</si>
  <si>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</si>
  <si>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</si>
  <si>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</si>
  <si>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</si>
  <si>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</si>
  <si>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</si>
  <si>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</si>
  <si>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</si>
  <si>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</si>
  <si>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</si>
  <si>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</si>
  <si>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</si>
  <si>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</si>
  <si>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</si>
  <si>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</si>
  <si>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</si>
  <si>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</si>
  <si>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</si>
  <si>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</si>
  <si>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</si>
  <si>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</si>
  <si>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</si>
  <si>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</si>
  <si>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</si>
  <si>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</si>
  <si>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</si>
  <si>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</si>
  <si>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</si>
  <si>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</si>
  <si>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</si>
  <si>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</si>
  <si>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</si>
  <si>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</si>
  <si>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</si>
  <si>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</si>
  <si>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</si>
  <si>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</si>
  <si>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</si>
  <si>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</si>
  <si>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</si>
  <si>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</si>
  <si>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</si>
  <si>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</si>
  <si>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</si>
  <si>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</si>
  <si>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</si>
  <si>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</si>
  <si>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</si>
  <si>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</si>
  <si>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</si>
  <si>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</si>
  <si>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</si>
  <si>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</si>
  <si>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</si>
  <si>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</si>
  <si>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</si>
  <si>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</si>
  <si>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</si>
  <si>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</si>
  <si>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</si>
  <si>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</si>
  <si>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</si>
  <si>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</si>
  <si>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</si>
  <si>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</si>
  <si>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</si>
  <si>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</si>
  <si>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</si>
  <si>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</si>
  <si>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</si>
  <si>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</si>
  <si>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</si>
  <si>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</si>
  <si>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</si>
  <si>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</si>
  <si>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</si>
  <si>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</si>
  <si>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</si>
  <si>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</si>
  <si>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</si>
  <si>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</si>
  <si>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</si>
  <si>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</si>
  <si>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</si>
  <si>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</si>
  <si>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</si>
  <si>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</si>
  <si>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</si>
  <si>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</si>
  <si>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</si>
  <si>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</si>
  <si>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</si>
  <si>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</si>
  <si>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</si>
  <si>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</si>
  <si>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</si>
  <si>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</si>
  <si>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</si>
  <si>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</si>
  <si>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</si>
  <si>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</si>
  <si>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</si>
  <si>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</si>
  <si>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</si>
  <si>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</si>
  <si>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</si>
  <si>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</si>
  <si>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</si>
  <si>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</si>
  <si>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</si>
  <si>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</si>
  <si>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</si>
  <si>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</si>
  <si>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</si>
  <si>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</si>
  <si>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</si>
  <si>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</si>
  <si>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</si>
  <si>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</si>
  <si>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</si>
  <si>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</si>
  <si>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</si>
  <si>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</si>
  <si>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</si>
  <si>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</si>
  <si>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</si>
  <si>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</si>
  <si>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</si>
  <si>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</si>
  <si>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</si>
  <si>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</si>
  <si>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</si>
  <si>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</si>
  <si>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</si>
  <si>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</si>
  <si>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</si>
  <si>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</si>
  <si>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</si>
  <si>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</si>
  <si>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</si>
  <si>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</si>
  <si>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</si>
  <si>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</si>
  <si>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</si>
  <si>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</si>
  <si>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</si>
  <si>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</si>
  <si>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</si>
  <si>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</si>
  <si>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</si>
  <si>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</si>
  <si>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</si>
  <si>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</si>
  <si>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</si>
  <si>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</si>
  <si>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</si>
  <si>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</si>
  <si>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</si>
  <si>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</si>
  <si>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</si>
  <si>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</si>
  <si>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</si>
  <si>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</si>
  <si>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</si>
  <si>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</si>
  <si>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</si>
  <si>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</si>
  <si>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</si>
  <si>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</si>
  <si>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</si>
  <si>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</si>
  <si>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</si>
  <si>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</si>
  <si>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</si>
  <si>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</si>
  <si>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</si>
  <si>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</si>
  <si>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</si>
  <si>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</si>
  <si>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</si>
  <si>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</si>
  <si>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</si>
  <si>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</si>
  <si>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</si>
  <si>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</si>
  <si>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</si>
  <si>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</si>
  <si>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</si>
  <si>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</si>
  <si>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</si>
  <si>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</si>
  <si>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</si>
  <si>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</si>
  <si>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</si>
  <si>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</si>
  <si>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</si>
  <si>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</si>
  <si>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</si>
  <si>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</si>
  <si>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</si>
  <si>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</si>
  <si>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</si>
  <si>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</si>
  <si>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</si>
  <si>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</si>
  <si>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</si>
  <si>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</si>
  <si>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</si>
  <si>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</si>
  <si>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</si>
  <si>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</si>
  <si>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</si>
  <si>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</si>
  <si>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</si>
  <si>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</si>
  <si>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</si>
  <si>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</si>
  <si>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</si>
  <si>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</si>
  <si>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</si>
  <si>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</si>
  <si>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</si>
  <si>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</si>
  <si>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</si>
  <si>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</si>
  <si>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</si>
  <si>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</si>
  <si>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</si>
  <si>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</si>
  <si>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</si>
  <si>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</si>
  <si>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</si>
  <si>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</si>
  <si>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</si>
  <si>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</si>
  <si>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</si>
  <si>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</si>
  <si>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</si>
  <si>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</si>
  <si>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</si>
  <si>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</si>
  <si>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</si>
  <si>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</si>
  <si>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</si>
  <si>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</si>
  <si>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</si>
  <si>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</si>
  <si>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</si>
  <si>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</si>
  <si>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</si>
  <si>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</si>
  <si>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</si>
  <si>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</si>
  <si>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</si>
  <si>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</si>
  <si>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</si>
  <si>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</si>
  <si>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</si>
  <si>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</si>
  <si>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</si>
  <si>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</si>
  <si>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</si>
  <si>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</si>
  <si>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</si>
  <si>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</si>
  <si>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</si>
  <si>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</si>
  <si>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</si>
  <si>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</si>
  <si>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</si>
  <si>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</si>
  <si>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</si>
  <si>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</si>
  <si>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</si>
  <si>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</si>
  <si>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</si>
  <si>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</si>
  <si>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</si>
  <si>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</si>
  <si>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</si>
  <si>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</si>
  <si>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</si>
  <si>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</si>
  <si>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</si>
  <si>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</si>
  <si>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</si>
  <si>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</si>
  <si>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</si>
  <si>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</si>
  <si>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</si>
  <si>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</si>
  <si>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</si>
  <si>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</si>
  <si>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</si>
  <si>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</si>
  <si>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</si>
  <si>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</si>
  <si>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</si>
  <si>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</si>
  <si>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</si>
  <si>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</si>
  <si>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</si>
  <si>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</si>
  <si>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</si>
  <si>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</si>
  <si>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</si>
  <si>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</si>
  <si>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</si>
  <si>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</si>
  <si>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</si>
  <si>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</si>
  <si>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</si>
  <si>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</si>
  <si>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</si>
  <si>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</si>
  <si>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</si>
  <si>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</si>
  <si>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</si>
  <si>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</si>
  <si>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</si>
  <si>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</si>
  <si>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</si>
  <si>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</si>
  <si>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</si>
  <si>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</si>
  <si>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</si>
  <si>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</si>
  <si>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</si>
  <si>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</si>
  <si>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</si>
  <si>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</si>
  <si>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</si>
  <si>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</si>
  <si>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</si>
  <si>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</si>
  <si>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</si>
  <si>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</si>
  <si>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</si>
  <si>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</si>
  <si>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</si>
  <si>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</si>
  <si>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</si>
  <si>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</si>
  <si>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</si>
  <si>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</si>
  <si>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</si>
  <si>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</si>
  <si>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</si>
  <si>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</si>
  <si>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</si>
  <si>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</si>
  <si>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</si>
  <si>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</si>
  <si>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</si>
  <si>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</si>
  <si>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</si>
  <si>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</si>
  <si>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</si>
  <si>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</si>
  <si>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</si>
  <si>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</si>
  <si>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</si>
  <si>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</si>
  <si>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</si>
  <si>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</si>
  <si>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</si>
  <si>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</si>
  <si>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</si>
  <si>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</si>
  <si>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</si>
  <si>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</si>
  <si>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</si>
  <si>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</si>
  <si>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</si>
  <si>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</si>
  <si>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</si>
  <si>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</si>
  <si>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</si>
  <si>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</si>
  <si>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</si>
  <si>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</si>
  <si>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</si>
  <si>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</si>
  <si>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</si>
  <si>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</si>
  <si>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</si>
  <si>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</si>
  <si>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</si>
  <si>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</si>
  <si>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</si>
  <si>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</si>
  <si>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</si>
  <si>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</si>
  <si>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</si>
  <si>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</si>
  <si>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</si>
  <si>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</si>
  <si>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</si>
  <si>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</si>
  <si>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</si>
  <si>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</si>
  <si>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</si>
  <si>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</si>
  <si>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</si>
  <si>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</si>
  <si>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</si>
  <si>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</si>
  <si>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</si>
  <si>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</si>
  <si>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</si>
  <si>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</si>
  <si>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</si>
  <si>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</si>
  <si>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</si>
  <si>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</si>
  <si>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</si>
  <si>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</si>
  <si>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</si>
  <si>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</si>
  <si>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</si>
  <si>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</si>
  <si>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</si>
  <si>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</si>
  <si>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</si>
  <si>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</si>
  <si>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</si>
  <si>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</si>
  <si>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</si>
  <si>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</si>
  <si>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</si>
  <si>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</si>
  <si>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</si>
  <si>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</si>
  <si>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</si>
  <si>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</si>
  <si>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</si>
  <si>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</si>
  <si>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</si>
  <si>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</si>
  <si>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</si>
  <si>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</si>
  <si>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</si>
  <si>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</si>
  <si>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</si>
  <si>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</si>
  <si>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</si>
  <si>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</si>
  <si>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</si>
  <si>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</si>
  <si>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</si>
  <si>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</si>
  <si>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</si>
  <si>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</si>
  <si>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</si>
  <si>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</si>
  <si>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</si>
  <si>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</si>
  <si>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</si>
  <si>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</si>
  <si>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</si>
  <si>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</si>
  <si>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</si>
  <si>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</si>
  <si>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</si>
  <si>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</si>
  <si>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</si>
  <si>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</si>
  <si>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</si>
  <si>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</si>
  <si>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</si>
  <si>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</si>
  <si>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</si>
  <si>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</si>
  <si>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</si>
  <si>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</si>
  <si>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</si>
  <si>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</si>
  <si>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</si>
  <si>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</si>
  <si>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</si>
  <si>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</si>
  <si>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</si>
  <si>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</si>
  <si>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</si>
  <si>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</si>
  <si>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</si>
  <si>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</si>
  <si>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</si>
  <si>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</si>
  <si>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</si>
  <si>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</si>
  <si>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</si>
  <si>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</si>
  <si>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</si>
  <si>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</si>
  <si>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</si>
  <si>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</si>
  <si>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</si>
  <si>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</si>
  <si>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</si>
  <si>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</si>
  <si>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</si>
  <si>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</si>
  <si>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</si>
  <si>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</si>
  <si>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</si>
  <si>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</si>
  <si>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</si>
  <si>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</si>
  <si>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</si>
  <si>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</si>
  <si>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</si>
  <si>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</si>
  <si>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</si>
  <si>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</si>
  <si>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</si>
  <si>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</si>
  <si>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</si>
  <si>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</si>
  <si>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</si>
  <si>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</si>
  <si>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</si>
  <si>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</si>
  <si>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</si>
  <si>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</si>
  <si>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</si>
  <si>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</si>
  <si>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</si>
  <si>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</si>
  <si>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</si>
  <si>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</si>
  <si>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</si>
  <si>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</si>
  <si>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</si>
  <si>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</si>
  <si>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</si>
  <si>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</si>
  <si>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</si>
  <si>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</si>
  <si>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</si>
  <si>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</si>
  <si>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</si>
  <si>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</si>
  <si>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</si>
  <si>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</si>
  <si>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</si>
  <si>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</si>
  <si>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</si>
  <si>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</si>
  <si>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</si>
  <si>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</si>
  <si>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</si>
  <si>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</si>
  <si>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</si>
  <si>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</si>
  <si>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</si>
  <si>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</si>
  <si>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</si>
  <si>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</si>
  <si>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</si>
  <si>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</si>
  <si>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</si>
  <si>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</si>
  <si>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</si>
  <si>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</si>
  <si>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</si>
  <si>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</si>
  <si>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</si>
  <si>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</si>
  <si>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</si>
  <si>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</si>
  <si>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</si>
  <si>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</si>
  <si>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</si>
  <si>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</si>
  <si>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</si>
  <si>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</si>
  <si>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</si>
  <si>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</si>
  <si>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</si>
  <si>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</si>
  <si>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</si>
  <si>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</si>
  <si>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</si>
  <si>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</si>
  <si>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</si>
  <si>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</si>
  <si>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</si>
  <si>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</si>
  <si>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</si>
  <si>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</si>
  <si>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</si>
  <si>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</si>
  <si>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</si>
  <si>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</si>
  <si>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</si>
  <si>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</si>
  <si>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</si>
  <si>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</si>
  <si>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</si>
  <si>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</si>
  <si>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</si>
  <si>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</si>
  <si>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</si>
  <si>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</si>
  <si>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</si>
  <si>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</si>
  <si>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</si>
  <si>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</si>
  <si>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</si>
  <si>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</si>
  <si>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</si>
  <si>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</si>
  <si>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</si>
  <si>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</si>
  <si>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</si>
  <si>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</si>
  <si>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</si>
  <si>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</si>
  <si>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</si>
  <si>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</si>
  <si>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</si>
  <si>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</si>
  <si>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</si>
  <si>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</si>
  <si>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</si>
  <si>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</si>
  <si>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</si>
  <si>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</si>
  <si>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</si>
  <si>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</si>
  <si>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</si>
  <si>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</si>
  <si>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</si>
  <si>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</si>
  <si>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</si>
  <si>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</si>
  <si>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</si>
  <si>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</si>
  <si>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</si>
  <si>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</si>
  <si>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</si>
  <si>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</si>
  <si>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</si>
  <si>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</si>
  <si>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</si>
  <si>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</si>
  <si>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</si>
  <si>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</si>
  <si>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</si>
  <si>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</si>
  <si>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</si>
  <si>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</si>
  <si>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</si>
  <si>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</si>
  <si>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</si>
  <si>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</si>
  <si>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</si>
  <si>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</si>
  <si>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</si>
  <si>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</si>
  <si>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</si>
  <si>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</si>
  <si>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</si>
  <si>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</si>
  <si>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</si>
  <si>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</si>
  <si>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</si>
  <si>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</si>
  <si>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</si>
  <si>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</si>
  <si>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</si>
  <si>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</si>
  <si>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</si>
  <si>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</si>
  <si>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</si>
  <si>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</si>
  <si>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</si>
  <si>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</si>
  <si>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</si>
  <si>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</si>
  <si>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</si>
  <si>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</si>
  <si>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</si>
  <si>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</si>
  <si>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</si>
  <si>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</si>
  <si>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</si>
  <si>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</si>
  <si>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</si>
  <si>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</si>
  <si>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</si>
  <si>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</si>
  <si>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</si>
  <si>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</si>
  <si>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</si>
  <si>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</si>
  <si>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</si>
  <si>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</si>
  <si>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</si>
  <si>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</si>
  <si>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</si>
  <si>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</si>
  <si>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</si>
  <si>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</si>
  <si>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</si>
  <si>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</si>
  <si>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</si>
  <si>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</si>
  <si>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</si>
  <si>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</si>
  <si>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</si>
  <si>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</si>
  <si>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</si>
  <si>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</si>
  <si>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</si>
  <si>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</si>
  <si>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</si>
  <si>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</si>
  <si>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</si>
  <si>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</si>
  <si>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</si>
  <si>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</si>
  <si>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</si>
  <si>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</si>
  <si>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</si>
  <si>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</si>
  <si>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</si>
  <si>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</si>
  <si>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</si>
  <si>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</si>
  <si>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</si>
  <si>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</si>
  <si>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</si>
  <si>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</si>
  <si>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</si>
  <si>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</si>
  <si>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</si>
  <si>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</si>
  <si>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</si>
  <si>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</si>
  <si>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</si>
  <si>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</si>
  <si>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</si>
  <si>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</si>
  <si>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</si>
  <si>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</si>
  <si>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</si>
  <si>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</si>
  <si>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</si>
  <si>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</si>
  <si>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</si>
  <si>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</si>
  <si>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</si>
  <si>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</si>
  <si>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</si>
  <si>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</si>
  <si>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</si>
  <si>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</si>
  <si>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</si>
  <si>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</si>
  <si>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</si>
  <si>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</si>
  <si>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</si>
  <si>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</si>
  <si>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</si>
  <si>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</si>
  <si>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</si>
  <si>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</si>
  <si>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</si>
  <si>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</si>
  <si>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</si>
  <si>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</si>
  <si>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</si>
  <si>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</si>
  <si>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</si>
  <si>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</si>
  <si>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</si>
  <si>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</si>
  <si>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</si>
  <si>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</si>
  <si>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</si>
  <si>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</si>
  <si>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</si>
  <si>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</si>
  <si>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</si>
  <si>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</si>
  <si>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</si>
  <si>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</si>
  <si>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</si>
  <si>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</si>
  <si>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</si>
  <si>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</si>
  <si>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</si>
  <si>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</si>
  <si>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</si>
  <si>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</si>
  <si>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</si>
  <si>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</si>
  <si>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</si>
  <si>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</si>
  <si>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</si>
  <si>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</si>
  <si>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</si>
  <si>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</si>
  <si>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</si>
  <si>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</si>
  <si>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</si>
  <si>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</si>
  <si>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</si>
  <si>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</si>
  <si>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</si>
  <si>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</si>
  <si>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</si>
  <si>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</si>
  <si>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</si>
  <si>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</si>
  <si>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</si>
  <si>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</si>
  <si>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</si>
  <si>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</si>
  <si>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</si>
  <si>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</si>
  <si>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</si>
  <si>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</si>
  <si>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</si>
  <si>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</si>
  <si>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</si>
  <si>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</si>
  <si>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</si>
  <si>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</si>
  <si>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</si>
  <si>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</si>
  <si>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</si>
  <si>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</si>
  <si>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</si>
  <si>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</si>
  <si>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</si>
  <si>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</si>
  <si>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</si>
  <si>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</si>
  <si>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</si>
  <si>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</si>
  <si>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</si>
  <si>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</si>
  <si>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</si>
  <si>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</si>
  <si>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</si>
  <si>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</si>
  <si>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</si>
  <si>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</si>
  <si>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</si>
  <si>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</si>
  <si>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</si>
  <si>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</si>
  <si>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</si>
  <si>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</si>
  <si>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</si>
  <si>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</si>
  <si>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</si>
  <si>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</si>
  <si>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</si>
  <si>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</si>
  <si>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</si>
  <si>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</si>
  <si>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</si>
  <si>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</si>
  <si>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</si>
  <si>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</si>
  <si>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</si>
  <si>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</si>
  <si>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</si>
  <si>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</si>
  <si>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</si>
  <si>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</si>
  <si>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</si>
  <si>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</si>
  <si>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</si>
  <si>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</si>
  <si>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</si>
  <si>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</si>
  <si>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</si>
  <si>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</si>
  <si>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</si>
  <si>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</si>
  <si>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</si>
  <si>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</si>
  <si>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</si>
  <si>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</si>
  <si>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</si>
  <si>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</si>
  <si>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</si>
  <si>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</si>
  <si>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</si>
  <si>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</si>
  <si>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</si>
  <si>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</si>
  <si>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</si>
  <si>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</si>
  <si>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</si>
  <si>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</si>
  <si>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</si>
  <si>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</si>
  <si>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</si>
  <si>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</si>
  <si>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</si>
  <si>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</si>
  <si>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</si>
  <si>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</si>
  <si>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</si>
  <si>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</si>
  <si>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</si>
  <si>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</si>
  <si>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</si>
  <si>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</si>
  <si>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</si>
  <si>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</si>
  <si>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</si>
  <si>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</si>
  <si>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</si>
  <si>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</si>
  <si>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</si>
  <si>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</si>
  <si>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</si>
  <si>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</si>
  <si>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</si>
  <si>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</si>
  <si>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</si>
  <si>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</si>
  <si>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</si>
  <si>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</si>
  <si>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</si>
  <si>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</si>
  <si>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</si>
  <si>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</si>
  <si>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</si>
  <si>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</si>
  <si>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</si>
  <si>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</si>
  <si>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</si>
  <si>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</si>
  <si>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</si>
  <si>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</si>
  <si>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</si>
  <si>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</si>
  <si>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</si>
  <si>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</si>
  <si>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</si>
  <si>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</si>
  <si>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</si>
  <si>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</si>
  <si>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</si>
  <si>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</si>
  <si>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</si>
  <si>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</si>
  <si>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</si>
  <si>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</si>
  <si>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</si>
  <si>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</si>
  <si>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</si>
  <si>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</si>
  <si>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</si>
  <si>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</si>
  <si>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</si>
  <si>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</si>
  <si>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</si>
  <si>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</si>
  <si>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</si>
  <si>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</si>
  <si>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</si>
  <si>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</si>
  <si>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</si>
  <si>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</si>
  <si>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</si>
  <si>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</si>
  <si>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</si>
  <si>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</si>
  <si>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</si>
  <si>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</si>
  <si>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</si>
  <si>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</si>
  <si>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</si>
  <si>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</si>
  <si>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</si>
  <si>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</si>
  <si>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</si>
  <si>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</si>
  <si>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</si>
  <si>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</si>
  <si>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</si>
  <si>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</si>
  <si>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</si>
  <si>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</si>
  <si>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</si>
  <si>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</si>
  <si>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</si>
  <si>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</si>
  <si>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</si>
  <si>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</si>
  <si>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</si>
  <si>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</si>
  <si>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</si>
  <si>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</si>
  <si>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</si>
  <si>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</si>
  <si>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</si>
  <si>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</si>
  <si>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</si>
  <si>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</si>
  <si>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</si>
  <si>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</si>
  <si>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</si>
  <si>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</si>
  <si>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</si>
  <si>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</si>
  <si>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</si>
  <si>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</si>
  <si>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</si>
  <si>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</si>
  <si>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</si>
  <si>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</si>
  <si>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</si>
  <si>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</si>
  <si>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</si>
  <si>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</si>
  <si>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</si>
  <si>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</si>
  <si>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</si>
  <si>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</si>
  <si>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</si>
  <si>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</si>
  <si>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</si>
  <si>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</si>
  <si>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</si>
  <si>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</si>
  <si>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</si>
  <si>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</si>
  <si>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</si>
  <si>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</si>
  <si>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</si>
  <si>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</si>
  <si>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</si>
  <si>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</si>
  <si>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</si>
  <si>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</si>
  <si>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</si>
  <si>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</si>
  <si>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</si>
  <si>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</si>
  <si>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</si>
  <si>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</si>
  <si>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</si>
  <si>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</si>
  <si>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</si>
  <si>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</si>
  <si>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</si>
  <si>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</si>
  <si>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</si>
  <si>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</si>
  <si>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</si>
  <si>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</si>
  <si>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</si>
  <si>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</si>
  <si>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</si>
  <si>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</si>
  <si>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</si>
  <si>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</si>
  <si>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</si>
  <si>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</si>
  <si>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</si>
  <si>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</si>
  <si>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</si>
  <si>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</si>
  <si>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</si>
  <si>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</si>
  <si>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</si>
  <si>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</si>
  <si>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</si>
  <si>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</si>
  <si>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</si>
  <si>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</si>
  <si>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</si>
  <si>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</si>
  <si>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</si>
  <si>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</si>
  <si>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</si>
  <si>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</si>
  <si>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</si>
  <si>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</si>
  <si>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</si>
  <si>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</si>
  <si>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</si>
  <si>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</si>
  <si>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</si>
  <si>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</si>
  <si>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</si>
  <si>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</si>
  <si>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</si>
  <si>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</si>
  <si>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</si>
  <si>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</si>
  <si>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</si>
  <si>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</si>
  <si>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</si>
  <si>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</si>
  <si>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</si>
  <si>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</si>
  <si>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</si>
  <si>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</si>
  <si>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</si>
  <si>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</si>
  <si>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</si>
  <si>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</si>
  <si>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</si>
  <si>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</si>
  <si>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</si>
  <si>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</si>
  <si>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</si>
  <si>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</si>
  <si>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</si>
  <si>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</si>
  <si>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</si>
  <si>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</si>
  <si>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</si>
  <si>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</si>
  <si>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</si>
  <si>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</si>
  <si>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</si>
  <si>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</si>
  <si>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</si>
  <si>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</si>
  <si>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</si>
  <si>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</si>
  <si>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</si>
  <si>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</si>
  <si>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</si>
  <si>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</si>
  <si>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</si>
  <si>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</si>
  <si>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</si>
  <si>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</si>
  <si>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</si>
  <si>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</si>
  <si>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</si>
  <si>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</si>
  <si>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</si>
  <si>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</si>
  <si>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</si>
  <si>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</si>
  <si>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</si>
  <si>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</si>
  <si>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</si>
  <si>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</si>
  <si>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</si>
  <si>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</si>
  <si>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</si>
  <si>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</si>
  <si>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</si>
  <si>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</si>
  <si>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</si>
  <si>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</si>
  <si>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</si>
  <si>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</si>
  <si>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</si>
  <si>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</si>
  <si>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</si>
  <si>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</si>
  <si>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</si>
  <si>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</si>
  <si>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</si>
  <si>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</si>
  <si>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</si>
  <si>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</si>
  <si>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</si>
  <si>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</si>
  <si>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</si>
  <si>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</si>
  <si>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</si>
  <si>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</si>
  <si>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</si>
  <si>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</si>
  <si>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</si>
  <si>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</si>
  <si>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</si>
  <si>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</si>
  <si>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</si>
  <si>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</si>
  <si>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</si>
  <si>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</si>
  <si>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</si>
  <si>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</si>
  <si>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</si>
  <si>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</si>
  <si>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</si>
  <si>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</si>
  <si>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</si>
  <si>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</si>
  <si>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</si>
  <si>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</si>
  <si>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</si>
  <si>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</si>
  <si>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</si>
  <si>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</si>
  <si>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</si>
  <si>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</si>
  <si>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</si>
  <si>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</si>
  <si>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</si>
  <si>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</si>
  <si>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</si>
  <si>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</si>
  <si>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</si>
  <si>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</si>
  <si>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</si>
  <si>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</si>
  <si>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</si>
  <si>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</si>
  <si>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</si>
  <si>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</si>
  <si>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</si>
  <si>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</si>
  <si>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</si>
  <si>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</si>
  <si>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</si>
  <si>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</si>
  <si>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</si>
  <si>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</si>
  <si>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</si>
  <si>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</si>
  <si>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</si>
  <si>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</si>
  <si>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</si>
  <si>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</si>
  <si>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</si>
  <si>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</si>
  <si>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</si>
  <si>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</si>
  <si>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</si>
  <si>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</si>
  <si>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</si>
  <si>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</si>
  <si>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</si>
  <si>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</si>
  <si>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</si>
  <si>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</si>
  <si>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</si>
  <si>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</si>
  <si>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</si>
  <si>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</si>
  <si>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</si>
  <si>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</si>
  <si>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</si>
  <si>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</si>
  <si>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</si>
  <si>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</si>
  <si>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</si>
  <si>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</si>
  <si>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</si>
  <si>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</si>
  <si>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</si>
  <si>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</si>
  <si>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</si>
  <si>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</si>
  <si>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</si>
  <si>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</si>
  <si>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</si>
  <si>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</si>
  <si>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</si>
  <si>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</si>
  <si>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</si>
  <si>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</si>
  <si>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</si>
  <si>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</si>
  <si>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</si>
  <si>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</si>
  <si>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</si>
  <si>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</si>
  <si>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</si>
  <si>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</si>
  <si>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</si>
  <si>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</si>
  <si>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</si>
  <si>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</si>
  <si>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</si>
  <si>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</si>
  <si>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</si>
  <si>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</si>
  <si>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</si>
  <si>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</si>
  <si>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</si>
  <si>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</si>
  <si>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</si>
  <si>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</si>
  <si>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</si>
  <si>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</si>
  <si>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</si>
  <si>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</si>
  <si>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</si>
  <si>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</si>
  <si>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</si>
  <si>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</si>
  <si>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</si>
  <si>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</si>
  <si>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</si>
  <si>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</si>
  <si>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</si>
  <si>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</si>
  <si>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</si>
  <si>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</si>
  <si>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</si>
  <si>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</si>
  <si>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</si>
  <si>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</si>
  <si>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</si>
  <si>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</si>
  <si>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</si>
  <si>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</si>
  <si>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</si>
  <si>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</si>
  <si>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</si>
  <si>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</si>
  <si>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</si>
  <si>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</si>
  <si>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</si>
  <si>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</si>
  <si>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</si>
  <si>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</si>
  <si>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</si>
  <si>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</si>
  <si>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</si>
  <si>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</si>
  <si>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</si>
  <si>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</si>
  <si>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</si>
  <si>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</si>
  <si>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</si>
  <si>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</si>
  <si>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</si>
  <si>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</si>
  <si>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</si>
  <si>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</si>
  <si>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</si>
  <si>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</si>
  <si>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</si>
  <si>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</si>
  <si>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</si>
  <si>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</si>
  <si>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</si>
  <si>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</si>
  <si>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</si>
  <si>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</si>
  <si>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</si>
  <si>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</si>
  <si>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</si>
  <si>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</si>
  <si>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</si>
  <si>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</si>
  <si>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</si>
  <si>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</si>
  <si>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</si>
  <si>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</si>
  <si>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</si>
  <si>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</si>
  <si>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</si>
  <si>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</si>
  <si>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</si>
  <si>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</si>
  <si>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</si>
  <si>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</si>
  <si>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</si>
  <si>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</si>
  <si>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</si>
  <si>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</si>
  <si>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</si>
  <si>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</si>
  <si>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</si>
  <si>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</si>
  <si>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</si>
  <si>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</si>
  <si>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</si>
  <si>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</si>
  <si>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</si>
  <si>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</si>
  <si>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</si>
  <si>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</si>
  <si>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</si>
  <si>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</si>
  <si>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</si>
  <si>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</si>
  <si>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</si>
  <si>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</si>
  <si>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</si>
  <si>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</si>
  <si>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</si>
  <si>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</si>
  <si>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</si>
  <si>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</si>
  <si>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</si>
  <si>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</si>
  <si>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</si>
  <si>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</si>
  <si>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</si>
  <si>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</si>
  <si>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</si>
  <si>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</si>
  <si>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</si>
  <si>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</si>
  <si>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</si>
  <si>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</si>
  <si>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</si>
  <si>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</si>
  <si>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</si>
  <si>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</si>
  <si>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</si>
  <si>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</si>
  <si>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</si>
  <si>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</si>
  <si>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</si>
  <si>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</si>
  <si>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</si>
  <si>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</si>
  <si>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</si>
  <si>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</si>
  <si>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</si>
  <si>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</si>
  <si>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</si>
  <si>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</si>
  <si>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</si>
  <si>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</si>
  <si>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</si>
  <si>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</si>
  <si>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</si>
  <si>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</si>
  <si>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</si>
  <si>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</si>
  <si>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</si>
  <si>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</si>
  <si>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</si>
  <si>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</si>
  <si>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</si>
  <si>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</si>
  <si>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</si>
  <si>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</si>
  <si>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</si>
  <si>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</si>
  <si>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</si>
  <si>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</si>
  <si>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</si>
  <si>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</si>
  <si>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</si>
  <si>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</si>
  <si>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</si>
  <si>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</si>
  <si>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</si>
  <si>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</si>
  <si>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</si>
  <si>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</si>
  <si>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</si>
  <si>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</si>
  <si>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</si>
  <si>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</si>
  <si>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</si>
  <si>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</si>
  <si>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</si>
  <si>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</si>
  <si>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</si>
  <si>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</si>
  <si>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</si>
  <si>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</si>
  <si>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</si>
  <si>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</si>
  <si>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</si>
  <si>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</si>
  <si>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</si>
  <si>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</si>
  <si>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</si>
  <si>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</si>
  <si>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</si>
  <si>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</si>
  <si>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</si>
  <si>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</si>
  <si>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</si>
  <si>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</si>
  <si>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</si>
  <si>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</si>
  <si>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</si>
  <si>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</si>
  <si>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</si>
  <si>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</si>
  <si>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</si>
  <si>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</si>
  <si>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</si>
  <si>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</si>
  <si>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</si>
  <si>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</si>
  <si>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</si>
  <si>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</si>
  <si>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</si>
  <si>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</si>
  <si>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</si>
  <si>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</si>
  <si>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</si>
  <si>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</si>
  <si>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</si>
  <si>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</si>
  <si>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</si>
  <si>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</si>
  <si>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</si>
  <si>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</si>
  <si>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</si>
  <si>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</si>
  <si>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</si>
  <si>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</si>
  <si>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</si>
  <si>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</si>
  <si>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</si>
  <si>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</si>
  <si>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</si>
  <si>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</si>
  <si>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</si>
  <si>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</si>
  <si>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</si>
  <si>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</si>
  <si>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</si>
  <si>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</si>
  <si>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</si>
  <si>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</si>
  <si>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</si>
  <si>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</si>
  <si>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</si>
  <si>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</si>
  <si>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</si>
  <si>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</si>
  <si>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</si>
  <si>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</si>
  <si>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</si>
  <si>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</si>
  <si>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</si>
  <si>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</si>
  <si>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</si>
  <si>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</si>
  <si>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</si>
  <si>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</si>
  <si>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</si>
  <si>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</si>
  <si>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</si>
  <si>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</si>
  <si>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</si>
  <si>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</si>
  <si>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</si>
  <si>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</si>
  <si>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</si>
  <si>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</si>
  <si>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</si>
  <si>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</si>
  <si>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</si>
  <si>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</si>
  <si>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</si>
  <si>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</si>
  <si>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</si>
  <si>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</si>
  <si>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</si>
  <si>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</si>
  <si>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</si>
  <si>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</si>
  <si>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</si>
  <si>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</si>
  <si>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</si>
  <si>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</si>
  <si>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</si>
  <si>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</si>
  <si>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</si>
  <si>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</si>
  <si>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</si>
  <si>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</si>
  <si>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</si>
  <si>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</si>
  <si>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</si>
  <si>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</si>
  <si>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</si>
  <si>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</si>
  <si>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</si>
  <si>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</si>
  <si>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</si>
  <si>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</si>
  <si>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</si>
  <si>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</si>
  <si>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</si>
  <si>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</si>
  <si>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</si>
  <si>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</si>
  <si>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</si>
  <si>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</si>
  <si>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</si>
  <si>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</si>
  <si>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</si>
  <si>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</si>
  <si>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</si>
  <si>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</si>
  <si>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</si>
  <si>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</si>
  <si>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</si>
  <si>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</si>
  <si>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</si>
  <si>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</si>
  <si>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</si>
  <si>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</si>
  <si>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</si>
  <si>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</si>
  <si>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</si>
  <si>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</si>
  <si>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</si>
  <si>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</si>
  <si>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</si>
  <si>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</si>
  <si>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</si>
  <si>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</si>
  <si>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</si>
  <si>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</si>
  <si>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</si>
  <si>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</si>
  <si>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</si>
  <si>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</si>
  <si>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</si>
  <si>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</si>
  <si>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</si>
  <si>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</si>
  <si>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</si>
  <si>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</si>
  <si>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</si>
  <si>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</si>
  <si>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</si>
  <si>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</si>
  <si>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</si>
  <si>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</si>
  <si>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</si>
  <si>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</si>
  <si>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</si>
  <si>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</si>
  <si>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</si>
  <si>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</si>
  <si>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</si>
  <si>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</si>
  <si>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</si>
  <si>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</si>
  <si>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</si>
  <si>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</si>
  <si>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</si>
  <si>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</si>
  <si>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</si>
  <si>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</si>
  <si>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</si>
  <si>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</si>
  <si>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</si>
  <si>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</si>
  <si>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</si>
  <si>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</si>
  <si>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</si>
  <si>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</si>
  <si>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</si>
  <si>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</si>
  <si>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</si>
  <si>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</si>
  <si>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</si>
  <si>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</si>
  <si>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</si>
  <si>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</si>
  <si>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</si>
  <si>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</si>
  <si>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</si>
  <si>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</si>
  <si>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</si>
  <si>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</si>
  <si>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</si>
  <si>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</si>
  <si>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</si>
  <si>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</si>
  <si>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</si>
  <si>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</si>
  <si>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</si>
  <si>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</si>
  <si>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</si>
  <si>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</si>
  <si>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</si>
  <si>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</si>
  <si>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</si>
  <si>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</si>
  <si>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</si>
  <si>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</si>
  <si>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</si>
  <si>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</si>
  <si>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</si>
  <si>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</si>
  <si>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</si>
  <si>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</si>
  <si>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</si>
  <si>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</si>
  <si>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</si>
  <si>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</si>
  <si>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</si>
  <si>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</si>
  <si>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</si>
  <si>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</si>
  <si>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</si>
  <si>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</si>
  <si>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</si>
  <si>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</si>
  <si>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</si>
  <si>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</si>
  <si>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</si>
  <si>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</si>
  <si>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</si>
  <si>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</si>
  <si>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</si>
  <si>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</si>
  <si>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</si>
  <si>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</si>
  <si>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</si>
  <si>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</si>
  <si>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</si>
  <si>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</si>
  <si>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</si>
  <si>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</si>
  <si>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</si>
  <si>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</si>
  <si>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</si>
  <si>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</si>
  <si>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</si>
  <si>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</si>
  <si>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</si>
  <si>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</si>
  <si>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</si>
  <si>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</si>
  <si>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</si>
  <si>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</si>
  <si>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</si>
  <si>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</si>
  <si>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</si>
  <si>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</si>
  <si>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</si>
  <si>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</si>
  <si>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</si>
  <si>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</si>
  <si>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</si>
  <si>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</si>
  <si>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</si>
  <si>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</si>
  <si>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</si>
  <si>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</si>
  <si>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</si>
  <si>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</si>
  <si>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</si>
  <si>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</si>
  <si>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</si>
  <si>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</si>
  <si>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</si>
  <si>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</si>
  <si>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</si>
  <si>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</si>
  <si>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</si>
  <si>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</si>
  <si>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</si>
  <si>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</si>
  <si>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</si>
  <si>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</si>
  <si>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</si>
  <si>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</si>
  <si>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</si>
  <si>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</si>
  <si>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</si>
  <si>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</si>
  <si>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</si>
  <si>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</si>
  <si>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</si>
  <si>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</si>
  <si>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</si>
  <si>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</si>
  <si>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</si>
  <si>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</si>
  <si>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</si>
  <si>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</si>
  <si>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</si>
  <si>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</si>
  <si>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</si>
  <si>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</si>
  <si>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</si>
  <si>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</si>
  <si>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</si>
  <si>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</si>
  <si>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</si>
  <si>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</si>
  <si>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</si>
  <si>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</si>
  <si>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</si>
  <si>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</si>
  <si>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</si>
  <si>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</si>
  <si>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</si>
  <si>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</si>
  <si>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</si>
  <si>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</si>
  <si>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</si>
  <si>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</si>
  <si>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</si>
  <si>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</si>
  <si>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</si>
  <si>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</si>
  <si>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</si>
  <si>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</si>
  <si>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</si>
  <si>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</si>
  <si>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</si>
  <si>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</si>
  <si>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</si>
  <si>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</si>
  <si>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</si>
  <si>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</si>
  <si>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</si>
  <si>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</si>
  <si>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</si>
  <si>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</si>
  <si>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</si>
  <si>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</si>
  <si>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</si>
  <si>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</si>
  <si>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</si>
  <si>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</si>
  <si>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</si>
  <si>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</si>
  <si>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</si>
  <si>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</si>
  <si>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</si>
  <si>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</si>
  <si>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</si>
  <si>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</si>
  <si>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</si>
  <si>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</si>
  <si>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</si>
  <si>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</si>
  <si>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</si>
  <si>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</si>
  <si>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</si>
  <si>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</si>
  <si>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</si>
  <si>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</si>
  <si>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</si>
  <si>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</si>
  <si>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</si>
  <si>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</si>
  <si>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</si>
  <si>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</si>
  <si>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</si>
  <si>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</si>
  <si>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</si>
  <si>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</si>
  <si>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</si>
  <si>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</si>
  <si>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</si>
  <si>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</si>
  <si>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</si>
  <si>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</si>
  <si>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</si>
  <si>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</si>
  <si>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</si>
  <si>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</si>
  <si>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</si>
  <si>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</si>
  <si>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</si>
  <si>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</si>
  <si>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</si>
  <si>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</si>
  <si>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</si>
  <si>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</si>
  <si>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</si>
  <si>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</si>
  <si>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</si>
  <si>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</si>
  <si>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</si>
  <si>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</si>
  <si>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</si>
  <si>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</si>
  <si>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</si>
  <si>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</si>
  <si>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</si>
  <si>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</si>
  <si>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</si>
  <si>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</si>
  <si>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</si>
  <si>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</si>
  <si>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</si>
  <si>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</si>
  <si>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</si>
  <si>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</si>
  <si>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</si>
  <si>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</si>
  <si>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</si>
  <si>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</si>
  <si>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</si>
  <si>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</si>
  <si>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</si>
  <si>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</si>
  <si>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</si>
  <si>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</si>
  <si>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</si>
  <si>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</si>
  <si>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</si>
  <si>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</si>
  <si>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</si>
  <si>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</si>
  <si>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</si>
  <si>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</si>
  <si>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</si>
  <si>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</si>
  <si>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</si>
  <si>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</si>
  <si>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</si>
  <si>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</si>
  <si>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</si>
  <si>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</si>
  <si>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</si>
  <si>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</si>
  <si>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</si>
  <si>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</si>
  <si>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</si>
  <si>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</si>
  <si>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</si>
  <si>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</si>
  <si>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</si>
  <si>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</si>
  <si>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</si>
  <si>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</si>
  <si>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</si>
  <si>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</si>
  <si>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</si>
  <si>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</si>
  <si>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</si>
  <si>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</si>
  <si>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</si>
  <si>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</si>
  <si>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</si>
  <si>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</si>
  <si>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</si>
  <si>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</si>
  <si>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</si>
  <si>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</si>
  <si>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</si>
  <si>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</si>
  <si>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</si>
  <si>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</si>
  <si>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</si>
  <si>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</si>
  <si>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</si>
  <si>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</si>
  <si>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</si>
  <si>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</si>
  <si>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</si>
  <si>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</si>
  <si>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</si>
  <si>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</si>
  <si>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</si>
  <si>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</si>
  <si>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</si>
  <si>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</si>
  <si>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</si>
  <si>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</si>
  <si>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</si>
  <si>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</si>
  <si>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</si>
  <si>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</si>
  <si>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</si>
  <si>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</si>
  <si>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</si>
  <si>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</si>
  <si>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</si>
  <si>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</si>
  <si>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</si>
  <si>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</si>
  <si>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</si>
  <si>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</si>
  <si>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</si>
  <si>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</si>
  <si>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</si>
  <si>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</si>
  <si>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</si>
  <si>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</si>
  <si>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</si>
  <si>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</si>
  <si>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</si>
  <si>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</si>
  <si>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</si>
  <si>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</si>
  <si>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</si>
  <si>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</si>
  <si>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</si>
  <si>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</si>
  <si>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</si>
  <si>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</si>
  <si>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</si>
  <si>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</si>
  <si>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</si>
  <si>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</si>
  <si>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</si>
  <si>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</si>
  <si>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</si>
  <si>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</si>
  <si>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</si>
  <si>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</si>
  <si>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</si>
  <si>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</si>
  <si>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</si>
  <si>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</si>
  <si>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</si>
  <si>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</si>
  <si>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</si>
  <si>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</si>
  <si>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</si>
  <si>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</si>
  <si>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</si>
  <si>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</si>
  <si>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</si>
  <si>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</si>
  <si>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</si>
  <si>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</si>
  <si>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</si>
  <si>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</si>
  <si>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</si>
  <si>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</si>
  <si>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</si>
  <si>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</si>
  <si>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</si>
  <si>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</si>
  <si>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</si>
  <si>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</si>
  <si>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</si>
  <si>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</si>
  <si>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</si>
  <si>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</si>
  <si>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</si>
  <si>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</si>
  <si>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</si>
  <si>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</si>
  <si>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</si>
  <si>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</si>
  <si>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</si>
  <si>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</si>
  <si>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</si>
  <si>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</si>
  <si>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</si>
  <si>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</si>
  <si>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</si>
  <si>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</si>
  <si>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</si>
  <si>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</si>
  <si>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</si>
  <si>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</si>
  <si>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</si>
  <si>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</si>
  <si>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</si>
  <si>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</si>
  <si>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</si>
  <si>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</si>
  <si>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</si>
  <si>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</si>
  <si>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</si>
  <si>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</si>
  <si>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</si>
  <si>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</si>
  <si>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</si>
  <si>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</si>
  <si>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</si>
  <si>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</si>
  <si>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</si>
  <si>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</si>
  <si>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</si>
  <si>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</si>
  <si>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</si>
  <si>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</si>
  <si>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</si>
  <si>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</si>
  <si>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</si>
  <si>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</si>
  <si>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</si>
  <si>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</si>
  <si>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</si>
  <si>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</si>
  <si>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</si>
  <si>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</si>
  <si>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</si>
  <si>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</si>
  <si>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</si>
  <si>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</si>
  <si>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</si>
  <si>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</si>
  <si>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</si>
  <si>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</si>
  <si>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</si>
  <si>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</si>
  <si>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</si>
  <si>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</si>
  <si>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</si>
  <si>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</si>
  <si>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</si>
  <si>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</si>
  <si>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</si>
  <si>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</si>
  <si>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</si>
  <si>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</si>
  <si>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</si>
  <si>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</si>
  <si>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</si>
  <si>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</si>
  <si>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</si>
  <si>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</si>
  <si>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</si>
  <si>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</si>
  <si>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</si>
  <si>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</si>
  <si>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</si>
  <si>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</si>
  <si>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</si>
  <si>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</si>
  <si>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</si>
  <si>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</si>
  <si>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</si>
  <si>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</si>
  <si>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</si>
  <si>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</si>
  <si>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</si>
  <si>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</si>
  <si>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</si>
  <si>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</si>
  <si>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</si>
  <si>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</si>
  <si>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</si>
  <si>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</si>
  <si>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</si>
  <si>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</si>
  <si>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</si>
  <si>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</si>
  <si>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</si>
  <si>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</si>
  <si>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</si>
  <si>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</si>
  <si>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</si>
  <si>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</si>
  <si>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</si>
  <si>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</si>
  <si>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</si>
  <si>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</si>
  <si>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</si>
  <si>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</si>
  <si>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</si>
  <si>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</si>
  <si>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</si>
  <si>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</si>
  <si>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</si>
  <si>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</si>
  <si>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</si>
  <si>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</si>
  <si>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</si>
  <si>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</si>
  <si>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</si>
  <si>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</si>
  <si>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</si>
  <si>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</si>
  <si>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</si>
  <si>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</si>
  <si>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</si>
  <si>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</si>
  <si>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</si>
  <si>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</si>
  <si>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</si>
  <si>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</si>
  <si>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</si>
  <si>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</si>
  <si>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</si>
  <si>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</si>
  <si>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</si>
  <si>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</si>
  <si>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</si>
  <si>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</si>
  <si>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</si>
  <si>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</si>
  <si>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</si>
  <si>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</si>
  <si>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</si>
  <si>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</si>
  <si>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</si>
  <si>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</si>
  <si>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</si>
  <si>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</si>
  <si>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</si>
  <si>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</si>
  <si>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</si>
  <si>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</si>
  <si>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</si>
  <si>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</si>
  <si>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</si>
  <si>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</si>
  <si>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</si>
  <si>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</si>
  <si>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</si>
  <si>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</si>
  <si>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</si>
  <si>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</si>
  <si>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</si>
  <si>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</si>
  <si>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</si>
  <si>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</si>
  <si>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</si>
  <si>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</si>
  <si>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</si>
  <si>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</si>
  <si>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</si>
  <si>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</si>
  <si>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</si>
  <si>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</si>
  <si>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</si>
  <si>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</si>
  <si>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</si>
  <si>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</si>
  <si>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</si>
  <si>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</si>
  <si>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</si>
  <si>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</si>
  <si>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</si>
  <si>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</si>
  <si>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</si>
  <si>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</si>
  <si>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</si>
  <si>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</si>
  <si>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</si>
  <si>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</si>
  <si>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</si>
  <si>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</si>
  <si>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</si>
  <si>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</si>
  <si>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</si>
  <si>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</si>
  <si>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</si>
  <si>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</si>
  <si>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</si>
  <si>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</si>
  <si>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</si>
  <si>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</si>
  <si>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</si>
  <si>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</si>
  <si>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</si>
  <si>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</si>
  <si>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</si>
  <si>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</si>
  <si>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</si>
  <si>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</si>
  <si>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</si>
  <si>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</si>
  <si>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</si>
  <si>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</si>
  <si>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</si>
  <si>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</si>
  <si>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</si>
  <si>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</si>
  <si>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</si>
  <si>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</si>
  <si>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</si>
  <si>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</si>
  <si>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</si>
  <si>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</si>
  <si>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</si>
  <si>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</si>
  <si>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</si>
  <si>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</si>
  <si>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</si>
  <si>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</si>
  <si>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</si>
  <si>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</si>
  <si>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</si>
  <si>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</si>
  <si>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</si>
  <si>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</si>
  <si>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</si>
  <si>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</si>
  <si>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</si>
  <si>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</si>
  <si>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</si>
  <si>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</si>
  <si>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</si>
  <si>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</si>
  <si>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</si>
  <si>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</si>
  <si>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</si>
  <si>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</si>
  <si>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</si>
  <si>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</si>
  <si>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</si>
  <si>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</si>
  <si>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</si>
  <si>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</si>
  <si>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</si>
  <si>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</si>
  <si>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</si>
  <si>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</si>
  <si>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</si>
  <si>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</si>
  <si>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</si>
  <si>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</si>
  <si>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</si>
  <si>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</si>
  <si>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</si>
  <si>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</si>
  <si>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</si>
  <si>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</si>
  <si>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</si>
  <si>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</si>
  <si>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</si>
  <si>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</si>
  <si>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</si>
  <si>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</si>
  <si>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</si>
  <si>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</si>
  <si>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</si>
  <si>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</si>
  <si>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</si>
  <si>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</si>
  <si>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</si>
  <si>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</si>
  <si>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</si>
  <si>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</si>
  <si>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</si>
  <si>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</si>
  <si>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</si>
  <si>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</si>
  <si>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</si>
  <si>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</si>
  <si>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</si>
  <si>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</si>
  <si>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</si>
  <si>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</si>
  <si>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</si>
  <si>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</si>
  <si>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</si>
  <si>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</si>
  <si>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</si>
  <si>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</si>
  <si>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</si>
  <si>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</si>
  <si>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</si>
  <si>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</si>
  <si>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</si>
  <si>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</si>
  <si>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</si>
  <si>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</si>
  <si>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</si>
  <si>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</si>
  <si>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</si>
  <si>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</si>
  <si>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</si>
  <si>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</si>
  <si>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</si>
  <si>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</si>
  <si>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</si>
  <si>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</si>
  <si>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</si>
  <si>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</si>
  <si>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</si>
  <si>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</si>
  <si>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</si>
  <si>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</si>
  <si>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</si>
  <si>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</si>
  <si>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</si>
  <si>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</si>
  <si>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</si>
  <si>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</si>
  <si>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</si>
  <si>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</si>
  <si>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</si>
  <si>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</si>
  <si>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</si>
  <si>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</si>
  <si>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</si>
  <si>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</si>
  <si>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</si>
  <si>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</si>
  <si>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</si>
  <si>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</si>
  <si>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</si>
  <si>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</si>
  <si>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</si>
  <si>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</si>
  <si>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</si>
  <si>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</si>
  <si>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</si>
  <si>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</si>
  <si>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</si>
  <si>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</si>
  <si>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</si>
  <si>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</si>
  <si>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</si>
  <si>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</si>
  <si>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</si>
  <si>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</si>
  <si>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</si>
  <si>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</si>
  <si>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</si>
  <si>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</si>
  <si>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</si>
  <si>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</si>
  <si>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</si>
  <si>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</si>
  <si>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</si>
  <si>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</si>
  <si>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</si>
  <si>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</si>
  <si>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</si>
  <si>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</si>
  <si>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</si>
  <si>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</si>
  <si>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</si>
  <si>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</si>
  <si>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</si>
  <si>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</si>
  <si>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</si>
  <si>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</si>
  <si>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</si>
  <si>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</si>
  <si>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</si>
  <si>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</si>
  <si>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</si>
  <si>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</si>
  <si>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</si>
  <si>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</si>
  <si>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</si>
  <si>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</si>
  <si>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</si>
  <si>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</si>
  <si>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</si>
  <si>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</si>
  <si>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</si>
  <si>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</si>
  <si>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</si>
  <si>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</si>
  <si>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</si>
  <si>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</si>
  <si>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</si>
  <si>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</si>
  <si>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</si>
  <si>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</si>
  <si>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</si>
  <si>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</si>
  <si>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</si>
  <si>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</si>
  <si>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</si>
  <si>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</si>
  <si>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</si>
  <si>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</si>
  <si>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</si>
  <si>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</si>
  <si>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</si>
  <si>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</si>
  <si>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</si>
  <si>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</si>
  <si>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</si>
  <si>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</si>
  <si>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</si>
  <si>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</si>
  <si>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</si>
  <si>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</si>
  <si>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</si>
  <si>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</si>
  <si>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</si>
  <si>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</si>
  <si>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</si>
  <si>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</si>
  <si>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</si>
  <si>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</si>
  <si>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</si>
  <si>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</si>
  <si>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</si>
  <si>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</si>
  <si>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</si>
  <si>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</si>
  <si>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</si>
  <si>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</si>
  <si>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</si>
  <si>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</si>
  <si>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</si>
  <si>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</si>
  <si>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</si>
  <si>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</si>
  <si>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</si>
  <si>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</si>
  <si>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</si>
  <si>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</si>
  <si>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</si>
  <si>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</si>
  <si>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</si>
  <si>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</si>
  <si>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</si>
  <si>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</si>
  <si>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</si>
  <si>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</si>
  <si>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</si>
  <si>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</si>
  <si>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</si>
  <si>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</si>
  <si>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</si>
  <si>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</si>
  <si>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</si>
  <si>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</si>
  <si>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</si>
  <si>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</si>
  <si>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</si>
  <si>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</si>
  <si>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</si>
  <si>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</si>
  <si>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</si>
  <si>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</si>
  <si>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</si>
  <si>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</si>
  <si>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</si>
  <si>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</si>
  <si>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</si>
  <si>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</si>
  <si>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</si>
  <si>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</si>
  <si>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</si>
  <si>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</si>
  <si>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</si>
  <si>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</si>
  <si>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</si>
  <si>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</si>
  <si>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</si>
  <si>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</si>
  <si>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</si>
  <si>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</si>
  <si>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</si>
  <si>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</si>
  <si>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</si>
  <si>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</si>
  <si>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</si>
  <si>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</si>
  <si>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</si>
  <si>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</si>
  <si>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</si>
  <si>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</si>
  <si>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</si>
  <si>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</si>
  <si>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</si>
  <si>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</si>
  <si>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</si>
  <si>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</si>
  <si>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</si>
  <si>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</si>
  <si>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</si>
  <si>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</si>
  <si>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</si>
  <si>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</si>
  <si>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</si>
  <si>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</si>
  <si>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</si>
  <si>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</si>
  <si>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</si>
  <si>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</si>
  <si>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</si>
  <si>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</si>
  <si>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</si>
  <si>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</si>
  <si>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</si>
  <si>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</si>
  <si>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</si>
  <si>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</si>
  <si>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</si>
  <si>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</si>
  <si>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</si>
  <si>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</si>
  <si>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</si>
  <si>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</si>
  <si>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</si>
  <si>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</si>
  <si>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</si>
  <si>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</si>
  <si>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</si>
  <si>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</si>
  <si>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</si>
  <si>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</si>
  <si>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</si>
  <si>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</si>
  <si>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</si>
  <si>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</si>
  <si>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</si>
  <si>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</si>
  <si>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</si>
  <si>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</si>
  <si>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</si>
  <si>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</si>
  <si>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</si>
  <si>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</si>
  <si>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</si>
  <si>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</si>
  <si>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</si>
  <si>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</si>
  <si>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</si>
  <si>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</si>
  <si>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</si>
  <si>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</si>
  <si>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</si>
  <si>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</si>
  <si>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</si>
  <si>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</si>
  <si>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</si>
  <si>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</si>
  <si>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</si>
  <si>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</si>
  <si>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</si>
  <si>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</si>
  <si>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</si>
  <si>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</si>
  <si>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</si>
  <si>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</si>
  <si>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</si>
  <si>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</si>
  <si>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</si>
  <si>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</si>
  <si>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</si>
  <si>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</si>
  <si>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</si>
  <si>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</si>
  <si>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</si>
  <si>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</si>
  <si>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</si>
  <si>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</si>
  <si>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</si>
  <si>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</si>
  <si>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</si>
  <si>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</si>
  <si>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</si>
  <si>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</si>
  <si>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</si>
  <si>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</si>
  <si>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</si>
  <si>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</si>
  <si>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</si>
  <si>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</si>
  <si>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</si>
  <si>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</si>
  <si>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</si>
  <si>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</si>
  <si>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</si>
  <si>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</si>
  <si>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</si>
  <si>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</si>
  <si>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</si>
  <si>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</si>
  <si>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</si>
  <si>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</si>
  <si>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</si>
  <si>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</si>
  <si>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</si>
  <si>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</si>
  <si>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</si>
  <si>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</si>
  <si>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</si>
  <si>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</si>
  <si>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</si>
  <si>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</si>
  <si>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</si>
  <si>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</si>
  <si>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</si>
  <si>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</si>
  <si>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</si>
  <si>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</si>
  <si>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</si>
  <si>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</si>
  <si>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</si>
  <si>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</si>
  <si>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</si>
  <si>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</si>
  <si>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</si>
  <si>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</si>
  <si>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</si>
  <si>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</si>
  <si>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</si>
  <si>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</si>
  <si>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</si>
  <si>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</si>
  <si>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</si>
  <si>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</si>
  <si>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</si>
  <si>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</si>
  <si>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</si>
  <si>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</si>
  <si>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</si>
  <si>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</si>
  <si>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</si>
  <si>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</si>
  <si>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</si>
  <si>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</si>
  <si>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</si>
  <si>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</si>
  <si>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</si>
  <si>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</si>
  <si>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</si>
  <si>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</si>
  <si>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</si>
  <si>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</si>
  <si>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</si>
  <si>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</si>
  <si>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</si>
  <si>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</si>
  <si>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</si>
  <si>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</si>
  <si>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</si>
  <si>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</si>
  <si>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</si>
  <si>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</si>
  <si>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</si>
  <si>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</si>
  <si>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</si>
  <si>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</si>
  <si>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</si>
  <si>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</si>
  <si>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</si>
  <si>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</si>
  <si>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</si>
  <si>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</si>
  <si>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</si>
  <si>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</si>
  <si>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</si>
  <si>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</si>
  <si>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</si>
  <si>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</si>
  <si>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</si>
  <si>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</si>
  <si>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</si>
  <si>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</si>
  <si>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</si>
  <si>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</si>
  <si>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</si>
  <si>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</si>
  <si>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</si>
  <si>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</si>
  <si>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</si>
  <si>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</si>
  <si>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</si>
  <si>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</si>
  <si>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</si>
  <si>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</si>
  <si>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</si>
  <si>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</si>
  <si>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</si>
  <si>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</si>
  <si>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</si>
  <si>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</si>
  <si>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</si>
  <si>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</si>
  <si>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</si>
  <si>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</si>
  <si>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</si>
  <si>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</si>
  <si>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</si>
  <si>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</si>
  <si>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</si>
  <si>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</si>
  <si>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</si>
  <si>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</si>
  <si>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</si>
  <si>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</si>
  <si>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</si>
  <si>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</si>
  <si>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</si>
  <si>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</si>
  <si>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</si>
  <si>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</si>
  <si>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</si>
  <si>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</si>
  <si>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</si>
  <si>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</si>
  <si>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</si>
  <si>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</si>
  <si>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</si>
  <si>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</si>
  <si>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</si>
  <si>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</si>
  <si>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</si>
  <si>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</si>
  <si>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</si>
  <si>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</si>
  <si>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</si>
  <si>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</si>
  <si>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</si>
  <si>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</si>
  <si>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</si>
  <si>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</si>
  <si>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</si>
  <si>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</si>
  <si>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</si>
  <si>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</si>
  <si>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</si>
  <si>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</si>
  <si>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</si>
  <si>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</si>
  <si>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</si>
  <si>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</si>
  <si>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</si>
  <si>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</si>
  <si>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</si>
  <si>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</si>
  <si>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</si>
  <si>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</si>
  <si>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</si>
  <si>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</si>
  <si>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</si>
  <si>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</si>
  <si>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</si>
  <si>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</si>
  <si>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</si>
  <si>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</si>
  <si>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</si>
  <si>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</si>
  <si>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</si>
  <si>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</si>
  <si>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</si>
  <si>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</si>
  <si>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</si>
  <si>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</si>
  <si>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</si>
  <si>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</si>
  <si>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</si>
  <si>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</si>
  <si>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</si>
  <si>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</si>
  <si>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</si>
  <si>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</si>
  <si>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</si>
  <si>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</si>
  <si>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</si>
  <si>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</si>
  <si>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</si>
  <si>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</si>
  <si>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</si>
  <si>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</si>
  <si>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</si>
  <si>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</si>
  <si>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</si>
  <si>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</si>
  <si>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</si>
  <si>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</si>
  <si>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</si>
  <si>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</si>
  <si>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</si>
  <si>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</si>
  <si>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</si>
  <si>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</si>
  <si>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</si>
  <si>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</si>
  <si>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</si>
  <si>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</si>
  <si>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</si>
  <si>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</si>
  <si>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</si>
  <si>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</si>
  <si>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</si>
  <si>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</si>
  <si>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</si>
  <si>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</si>
  <si>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</si>
  <si>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</si>
  <si>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</si>
  <si>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</si>
  <si>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</si>
  <si>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</si>
  <si>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</si>
  <si>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</si>
  <si>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</si>
  <si>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</si>
  <si>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</si>
  <si>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</si>
  <si>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</si>
  <si>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</si>
  <si>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</si>
  <si>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</si>
  <si>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</si>
  <si>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</si>
  <si>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</si>
  <si>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</si>
  <si>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</si>
  <si>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</si>
  <si>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</si>
  <si>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</si>
  <si>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</si>
  <si>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</si>
  <si>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</si>
  <si>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</si>
  <si>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</si>
  <si>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</si>
  <si>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</si>
  <si>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</si>
  <si>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</si>
  <si>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</si>
  <si>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</si>
  <si>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</si>
  <si>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</si>
  <si>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</si>
  <si>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</si>
  <si>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</si>
  <si>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</si>
  <si>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</si>
  <si>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</si>
  <si>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</si>
  <si>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</si>
  <si>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</si>
  <si>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</si>
  <si>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</si>
  <si>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</si>
  <si>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</si>
  <si>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</si>
  <si>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</si>
  <si>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</si>
  <si>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</si>
  <si>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</si>
  <si>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</si>
  <si>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</si>
  <si>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</si>
  <si>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</si>
  <si>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</si>
  <si>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</si>
  <si>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</si>
  <si>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</si>
  <si>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</si>
  <si>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</si>
  <si>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</si>
  <si>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</si>
  <si>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</si>
  <si>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</si>
  <si>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</si>
  <si>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</si>
  <si>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</si>
  <si>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</si>
  <si>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</si>
  <si>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</si>
  <si>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</si>
  <si>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</si>
  <si>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</si>
  <si>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</si>
  <si>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</si>
  <si>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</si>
  <si>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</si>
  <si>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</si>
  <si>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</si>
  <si>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</si>
  <si>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</si>
  <si>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</si>
  <si>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</si>
  <si>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</si>
  <si>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</si>
  <si>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</si>
  <si>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</si>
  <si>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</si>
  <si>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</si>
  <si>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</si>
  <si>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</si>
  <si>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</si>
  <si>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</si>
  <si>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</si>
  <si>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</si>
  <si>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</si>
  <si>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</si>
  <si>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</si>
  <si>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</si>
  <si>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</si>
  <si>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</si>
  <si>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</si>
  <si>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</si>
  <si>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</si>
  <si>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</si>
  <si>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</si>
  <si>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</si>
  <si>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</si>
  <si>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</si>
  <si>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</si>
  <si>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</si>
  <si>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</si>
  <si>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</si>
  <si>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</si>
  <si>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</si>
  <si>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</si>
  <si>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</si>
  <si>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</si>
  <si>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</si>
  <si>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</si>
  <si>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</si>
  <si>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</si>
  <si>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</si>
  <si>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</si>
  <si>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</si>
  <si>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</si>
  <si>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</si>
  <si>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</si>
  <si>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</si>
  <si>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</si>
  <si>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</si>
  <si>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</si>
  <si>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</si>
  <si>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</si>
  <si>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</si>
  <si>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</si>
  <si>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</si>
  <si>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</si>
  <si>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</si>
  <si>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</si>
  <si>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</si>
  <si>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</si>
  <si>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</si>
  <si>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</si>
  <si>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</si>
  <si>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</si>
  <si>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</si>
  <si>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</si>
  <si>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</si>
  <si>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</si>
  <si>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</si>
  <si>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</si>
  <si>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</si>
  <si>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</si>
  <si>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</si>
  <si>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</si>
  <si>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</si>
  <si>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</si>
  <si>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</si>
  <si>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</si>
  <si>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</si>
  <si>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</si>
  <si>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</si>
  <si>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</si>
  <si>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</si>
  <si>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</si>
  <si>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</si>
  <si>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</si>
  <si>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</si>
  <si>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</si>
  <si>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</si>
  <si>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</si>
  <si>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</si>
  <si>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</si>
  <si>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</si>
  <si>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</si>
  <si>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</si>
  <si>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</si>
  <si>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</si>
  <si>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</si>
  <si>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</si>
  <si>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</si>
  <si>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</si>
  <si>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</si>
  <si>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</si>
  <si>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</si>
  <si>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</si>
  <si>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</si>
  <si>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</si>
  <si>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</si>
  <si>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</si>
  <si>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</si>
  <si>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</si>
  <si>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</si>
  <si>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</si>
  <si>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</si>
  <si>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</si>
  <si>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</si>
  <si>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</si>
  <si>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</si>
  <si>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</si>
  <si>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</si>
  <si>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</si>
  <si>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</si>
  <si>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</si>
  <si>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</si>
  <si>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</si>
  <si>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</si>
  <si>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</si>
  <si>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</si>
  <si>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</si>
  <si>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</si>
  <si>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</si>
  <si>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</si>
  <si>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</si>
  <si>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</si>
  <si>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</si>
  <si>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</si>
  <si>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</si>
  <si>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</si>
  <si>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</si>
  <si>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</si>
  <si>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</si>
  <si>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</si>
  <si>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</si>
  <si>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</si>
  <si>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</si>
  <si>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</si>
  <si>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</si>
  <si>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</si>
  <si>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</si>
  <si>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</si>
  <si>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</si>
  <si>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</si>
  <si>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</si>
  <si>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</si>
  <si>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</si>
  <si>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</si>
  <si>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</si>
  <si>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</si>
  <si>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</si>
  <si>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</si>
  <si>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</si>
  <si>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</si>
  <si>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</si>
  <si>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</si>
  <si>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</si>
  <si>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</si>
  <si>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</si>
  <si>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</si>
  <si>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</si>
  <si>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</si>
  <si>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</si>
  <si>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</si>
  <si>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</si>
  <si>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</si>
  <si>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</si>
  <si>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</si>
  <si>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</si>
  <si>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</si>
  <si>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</si>
  <si>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</si>
  <si>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</si>
  <si>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</si>
  <si>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</si>
  <si>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</si>
  <si>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</si>
  <si>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</si>
  <si>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</si>
  <si>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</si>
  <si>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</si>
  <si>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</si>
  <si>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</si>
  <si>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</si>
  <si>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</si>
  <si>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</si>
  <si>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</si>
  <si>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</si>
  <si>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</si>
  <si>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</si>
  <si>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</si>
  <si>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</si>
  <si>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</si>
  <si>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</si>
  <si>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</si>
  <si>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</si>
  <si>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</si>
  <si>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</si>
  <si>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</si>
  <si>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</si>
  <si>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</si>
  <si>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</si>
  <si>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</si>
  <si>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</si>
  <si>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</si>
  <si>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</si>
  <si>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</si>
  <si>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</si>
  <si>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</si>
  <si>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</si>
  <si>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</si>
  <si>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</si>
  <si>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</si>
  <si>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</si>
  <si>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</si>
  <si>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</si>
  <si>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</si>
  <si>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</si>
  <si>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</si>
  <si>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</si>
  <si>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</si>
  <si>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</si>
  <si>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</si>
  <si>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</si>
  <si>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</si>
  <si>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</si>
  <si>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</si>
  <si>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</si>
  <si>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</si>
  <si>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</si>
  <si>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</si>
  <si>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</si>
  <si>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</si>
  <si>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</si>
  <si>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</si>
  <si>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</si>
  <si>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</si>
  <si>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</si>
  <si>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</si>
  <si>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</si>
  <si>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</si>
  <si>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</si>
  <si>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</si>
  <si>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</si>
  <si>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</si>
  <si>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</si>
  <si>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</si>
  <si>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</si>
  <si>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</si>
  <si>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</si>
  <si>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</si>
  <si>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</si>
  <si>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</si>
  <si>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</si>
  <si>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</si>
  <si>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</si>
  <si>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</si>
  <si>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</si>
  <si>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</si>
  <si>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</si>
  <si>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</si>
  <si>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</si>
  <si>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</si>
  <si>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</si>
  <si>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</si>
  <si>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</si>
  <si>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</si>
  <si>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</si>
  <si>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</si>
  <si>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</si>
  <si>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</si>
  <si>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</si>
  <si>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</si>
  <si>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</si>
  <si>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</si>
  <si>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</si>
  <si>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</si>
  <si>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</si>
  <si>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</si>
  <si>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</si>
  <si>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</si>
  <si>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</si>
  <si>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</si>
  <si>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</si>
  <si>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</si>
  <si>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</si>
  <si>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</si>
  <si>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</si>
  <si>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</si>
  <si>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</si>
  <si>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</si>
  <si>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</si>
  <si>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</si>
  <si>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</si>
  <si>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</si>
  <si>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</si>
  <si>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</si>
  <si>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</si>
  <si>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</si>
  <si>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</si>
  <si>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</si>
  <si>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</si>
  <si>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</si>
  <si>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</si>
  <si>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</si>
  <si>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</si>
  <si>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</si>
  <si>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</si>
  <si>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</si>
  <si>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</si>
  <si>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</si>
  <si>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</si>
  <si>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</si>
  <si>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</si>
  <si>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</si>
  <si>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</si>
  <si>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</si>
  <si>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</si>
  <si>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</si>
  <si>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</si>
  <si>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</si>
  <si>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</si>
  <si>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</si>
  <si>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</si>
  <si>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</si>
  <si>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</si>
  <si>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</si>
  <si>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</si>
  <si>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</si>
  <si>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</si>
  <si>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</si>
  <si>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</si>
  <si>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</si>
  <si>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</si>
  <si>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</si>
  <si>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</si>
  <si>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</si>
  <si>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</si>
  <si>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</si>
  <si>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</si>
  <si>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</si>
  <si>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</si>
  <si>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</si>
  <si>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</si>
  <si>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</si>
  <si>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</si>
  <si>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</si>
  <si>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</si>
  <si>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</si>
  <si>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</si>
  <si>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</si>
  <si>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</si>
  <si>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</si>
  <si>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</si>
  <si>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</si>
  <si>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</si>
  <si>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</si>
  <si>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</si>
  <si>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</si>
  <si>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</si>
  <si>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</si>
  <si>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</si>
  <si>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</si>
  <si>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</si>
  <si>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</si>
  <si>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</si>
  <si>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</si>
  <si>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</si>
  <si>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</si>
  <si>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</si>
  <si>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</si>
  <si>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</si>
  <si>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</si>
  <si>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</si>
  <si>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</si>
  <si>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</si>
  <si>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</si>
  <si>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</si>
  <si>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</si>
  <si>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</si>
  <si>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</si>
  <si>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</si>
  <si>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</si>
  <si>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</si>
  <si>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</si>
  <si>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</si>
  <si>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</si>
  <si>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</si>
  <si>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</si>
  <si>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</si>
  <si>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</si>
  <si>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</si>
  <si>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</si>
  <si>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</si>
  <si>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</si>
  <si>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</si>
  <si>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</si>
  <si>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</si>
  <si>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</si>
  <si>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</si>
  <si>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</si>
  <si>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</si>
  <si>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</si>
  <si>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</si>
  <si>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</si>
  <si>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</si>
  <si>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</si>
  <si>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</si>
  <si>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</si>
  <si>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</si>
  <si>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</si>
  <si>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</si>
  <si>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</si>
  <si>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</si>
  <si>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</si>
  <si>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</si>
  <si>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</si>
  <si>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</si>
  <si>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</si>
  <si>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</si>
  <si>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</si>
  <si>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</si>
  <si>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</si>
  <si>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</si>
  <si>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</si>
  <si>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</si>
  <si>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</si>
  <si>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</si>
  <si>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</si>
  <si>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</si>
  <si>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</si>
  <si>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</si>
  <si>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</si>
  <si>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</si>
  <si>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</si>
  <si>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</si>
  <si>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</si>
  <si>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</si>
  <si>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</si>
  <si>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</si>
  <si>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</si>
  <si>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</si>
  <si>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</si>
  <si>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</si>
  <si>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</si>
  <si>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</si>
  <si>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</si>
  <si>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</si>
  <si>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</si>
  <si>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</si>
  <si>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</si>
  <si>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</si>
  <si>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</si>
  <si>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</si>
  <si>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</si>
  <si>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</si>
  <si>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</si>
  <si>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</si>
  <si>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</si>
  <si>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</si>
  <si>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</si>
  <si>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</si>
  <si>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</si>
  <si>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</si>
  <si>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</si>
  <si>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</si>
  <si>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</si>
  <si>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</si>
  <si>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</si>
  <si>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</si>
  <si>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</si>
  <si>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</si>
  <si>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</si>
  <si>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</si>
  <si>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</si>
  <si>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</si>
  <si>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</si>
  <si>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</si>
  <si>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</si>
  <si>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</si>
  <si>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</si>
  <si>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</si>
  <si>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</si>
  <si>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</si>
  <si>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</si>
  <si>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</si>
  <si>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</si>
  <si>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</si>
  <si>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</si>
  <si>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</si>
  <si>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</si>
  <si>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</si>
  <si>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</si>
  <si>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</si>
  <si>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</si>
  <si>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</si>
  <si>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</si>
  <si>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</si>
  <si>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</si>
  <si>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</si>
  <si>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</si>
  <si>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</si>
  <si>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</si>
  <si>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</si>
  <si>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</si>
  <si>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</si>
  <si>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</si>
  <si>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</si>
  <si>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</si>
  <si>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</si>
  <si>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</si>
  <si>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</si>
  <si>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</si>
  <si>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</si>
  <si>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</si>
  <si>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</si>
  <si>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</si>
  <si>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</si>
  <si>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</si>
  <si>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</si>
  <si>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</si>
  <si>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</si>
  <si>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</si>
  <si>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</si>
  <si>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</si>
  <si>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</si>
  <si>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</si>
  <si>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</si>
  <si>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</si>
  <si>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</si>
  <si>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</si>
  <si>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</si>
  <si>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</si>
  <si>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</si>
  <si>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</si>
  <si>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</si>
  <si>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</si>
  <si>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</si>
  <si>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</si>
  <si>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</si>
  <si>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</si>
  <si>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</si>
  <si>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</si>
  <si>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</si>
  <si>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</si>
  <si>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</si>
  <si>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</si>
  <si>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</si>
  <si>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</si>
  <si>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</si>
  <si>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</si>
  <si>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</si>
  <si>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</si>
  <si>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</si>
  <si>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</si>
  <si>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</si>
  <si>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</si>
  <si>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</si>
  <si>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</si>
  <si>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</si>
  <si>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</si>
  <si>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</si>
  <si>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</si>
  <si>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</si>
  <si>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</si>
  <si>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</si>
  <si>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</si>
  <si>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</si>
  <si>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</si>
  <si>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</si>
  <si>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</si>
  <si>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</si>
  <si>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</si>
  <si>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</si>
  <si>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</si>
  <si>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</si>
  <si>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</si>
  <si>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</si>
  <si>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</si>
  <si>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</si>
  <si>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</si>
  <si>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</si>
  <si>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</si>
  <si>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</si>
  <si>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</si>
  <si>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</si>
  <si>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</si>
  <si>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</si>
  <si>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</si>
  <si>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</si>
  <si>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</si>
  <si>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</si>
  <si>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</si>
  <si>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</si>
  <si>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</si>
  <si>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</si>
  <si>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</si>
  <si>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</si>
  <si>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</si>
  <si>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</si>
  <si>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</si>
  <si>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</si>
  <si>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</si>
  <si>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</si>
  <si>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</si>
  <si>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</si>
  <si>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</si>
  <si>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</si>
  <si>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</si>
  <si>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</si>
  <si>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</si>
  <si>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</si>
  <si>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</si>
  <si>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</si>
  <si>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</si>
  <si>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</si>
  <si>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</si>
  <si>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</si>
  <si>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</si>
  <si>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</si>
  <si>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</si>
  <si>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</si>
  <si>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</si>
  <si>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</si>
  <si>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</si>
  <si>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</si>
  <si>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</si>
  <si>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</si>
  <si>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</si>
  <si>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</si>
  <si>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</si>
  <si>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</si>
  <si>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</si>
  <si>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</si>
  <si>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</si>
  <si>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</si>
  <si>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</si>
  <si>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</si>
  <si>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</si>
  <si>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</si>
  <si>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</si>
  <si>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</si>
  <si>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</si>
  <si>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</si>
  <si>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</si>
  <si>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</si>
  <si>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</si>
  <si>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</si>
  <si>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</si>
  <si>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</si>
  <si>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</si>
  <si>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</si>
  <si>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</si>
  <si>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</si>
  <si>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</si>
  <si>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</si>
  <si>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</si>
  <si>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</si>
  <si>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</si>
  <si>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</si>
  <si>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</si>
  <si>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</si>
  <si>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</si>
  <si>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</si>
  <si>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</si>
  <si>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</si>
  <si>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</si>
  <si>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</si>
  <si>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</si>
  <si>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</si>
  <si>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</si>
  <si>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</si>
  <si>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</si>
  <si>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</si>
  <si>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</si>
  <si>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</si>
  <si>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</si>
  <si>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</si>
  <si>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</si>
  <si>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</si>
  <si>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</si>
  <si>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</si>
  <si>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</si>
  <si>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</si>
  <si>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</si>
  <si>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</si>
  <si>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</si>
  <si>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</si>
  <si>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</si>
  <si>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</si>
  <si>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</si>
  <si>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</si>
  <si>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</si>
  <si>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</si>
  <si>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</si>
  <si>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</si>
  <si>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</si>
  <si>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</si>
  <si>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</si>
  <si>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</si>
  <si>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</si>
  <si>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</si>
  <si>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</si>
  <si>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</si>
  <si>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</si>
  <si>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</si>
  <si>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</si>
  <si>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</si>
  <si>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</si>
  <si>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</si>
  <si>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</si>
  <si>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</si>
  <si>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</si>
  <si>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</si>
  <si>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</si>
  <si>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</si>
  <si>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</si>
  <si>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</si>
  <si>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</si>
  <si>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</si>
  <si>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</si>
  <si>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</si>
  <si>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</si>
  <si>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</si>
  <si>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</si>
  <si>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</si>
  <si>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</si>
  <si>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</si>
  <si>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</si>
  <si>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</si>
  <si>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</si>
  <si>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</si>
  <si>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</si>
  <si>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</si>
  <si>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</si>
  <si>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</si>
  <si>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</si>
  <si>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</si>
  <si>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</si>
  <si>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</si>
  <si>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</si>
  <si>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</si>
  <si>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</si>
  <si>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</si>
  <si>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</si>
  <si>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</si>
  <si>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</si>
  <si>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</si>
  <si>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</si>
  <si>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</si>
  <si>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</si>
  <si>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</si>
  <si>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</si>
  <si>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</si>
  <si>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</si>
  <si>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</si>
  <si>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</si>
  <si>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</si>
  <si>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</si>
  <si>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</si>
  <si>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</si>
  <si>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</si>
  <si>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</si>
  <si>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</si>
  <si>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</si>
  <si>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</si>
  <si>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</si>
  <si>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</si>
  <si>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</si>
  <si>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</si>
  <si>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</si>
  <si>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</si>
  <si>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</si>
  <si>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</si>
  <si>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</si>
  <si>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</si>
  <si>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</si>
  <si>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</si>
  <si>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</si>
  <si>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</si>
  <si>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</si>
  <si>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</si>
  <si>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</si>
  <si>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</si>
  <si>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</si>
  <si>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</si>
  <si>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</si>
  <si>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</si>
  <si>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</si>
  <si>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</si>
  <si>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</si>
  <si>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</si>
  <si>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</si>
  <si>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</si>
  <si>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</si>
  <si>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</si>
  <si>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</si>
  <si>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</si>
  <si>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</si>
  <si>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</si>
  <si>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</si>
  <si>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</si>
  <si>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</si>
  <si>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</si>
  <si>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</si>
  <si>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</si>
  <si>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</si>
  <si>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</si>
  <si>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</si>
  <si>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</si>
  <si>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</si>
  <si>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</si>
  <si>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</si>
  <si>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</si>
  <si>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</si>
  <si>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</si>
  <si>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</si>
  <si>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</si>
  <si>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</si>
  <si>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</si>
  <si>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</si>
  <si>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</si>
  <si>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</si>
  <si>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</si>
  <si>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</si>
  <si>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</si>
  <si>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</si>
  <si>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</si>
  <si>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</si>
  <si>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</si>
  <si>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</si>
  <si>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</si>
  <si>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</si>
  <si>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</si>
  <si>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</si>
  <si>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</si>
  <si>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</si>
  <si>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</si>
  <si>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</si>
  <si>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</si>
  <si>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</si>
  <si>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</si>
  <si>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</si>
  <si>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</si>
  <si>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</si>
  <si>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</si>
  <si>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</si>
  <si>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</si>
  <si>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</si>
  <si>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</si>
  <si>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</si>
  <si>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</si>
  <si>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</si>
  <si>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</si>
  <si>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</si>
  <si>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</si>
  <si>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</si>
  <si>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</si>
  <si>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</si>
  <si>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</si>
  <si>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</si>
  <si>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</si>
  <si>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</si>
  <si>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</si>
  <si>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</si>
  <si>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</si>
  <si>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</si>
  <si>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</si>
  <si>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</si>
  <si>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</si>
  <si>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</si>
  <si>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</si>
  <si>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</si>
  <si>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</si>
  <si>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</si>
  <si>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</si>
  <si>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</si>
  <si>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</si>
  <si>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</si>
  <si>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</si>
  <si>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</si>
  <si>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</si>
  <si>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</si>
  <si>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</si>
  <si>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</si>
  <si>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</si>
  <si>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</si>
  <si>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</si>
  <si>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</si>
  <si>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</si>
  <si>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</si>
  <si>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</si>
  <si>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</si>
  <si>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</si>
  <si>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</si>
  <si>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</si>
  <si>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</si>
  <si>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</si>
  <si>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</si>
  <si>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</si>
  <si>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</si>
  <si>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</si>
  <si>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</si>
  <si>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</si>
  <si>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</si>
  <si>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</si>
  <si>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</si>
  <si>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</si>
  <si>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</si>
  <si>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</si>
  <si>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</si>
  <si>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</si>
  <si>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</si>
  <si>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</si>
  <si>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</si>
  <si>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</si>
  <si>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</si>
  <si>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</si>
  <si>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</si>
  <si>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</si>
  <si>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</si>
  <si>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</si>
  <si>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</si>
  <si>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</si>
  <si>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</si>
  <si>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</si>
  <si>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</si>
  <si>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</si>
  <si>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</si>
  <si>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</si>
  <si>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</si>
  <si>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</si>
  <si>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</si>
  <si>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</si>
  <si>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</si>
  <si>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</si>
  <si>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</si>
  <si>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</si>
  <si>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</si>
  <si>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</si>
  <si>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</si>
  <si>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</si>
  <si>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</si>
  <si>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</si>
  <si>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</si>
  <si>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</si>
  <si>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</si>
  <si>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</si>
  <si>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</si>
  <si>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</si>
  <si>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</si>
  <si>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</si>
  <si>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</si>
  <si>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</si>
  <si>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</si>
  <si>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</si>
  <si>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</si>
  <si>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</si>
  <si>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</si>
  <si>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</si>
  <si>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</si>
  <si>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</si>
  <si>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</si>
  <si>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</si>
  <si>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</si>
  <si>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</si>
  <si>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</si>
  <si>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</si>
  <si>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</si>
  <si>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</si>
  <si>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</si>
  <si>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</si>
  <si>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</si>
  <si>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</si>
  <si>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</si>
  <si>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</si>
  <si>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</si>
  <si>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</si>
  <si>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</si>
  <si>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</si>
  <si>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</si>
  <si>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</si>
  <si>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</si>
  <si>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</si>
  <si>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</si>
  <si>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</si>
  <si>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</si>
  <si>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</si>
  <si>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</si>
  <si>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</si>
  <si>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</si>
  <si>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</si>
  <si>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</si>
  <si>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</si>
  <si>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</si>
  <si>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</si>
  <si>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</si>
  <si>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</si>
  <si>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</si>
  <si>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</si>
  <si>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</si>
  <si>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</si>
  <si>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</si>
  <si>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</si>
  <si>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</si>
  <si>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</si>
  <si>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</si>
  <si>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</si>
  <si>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</si>
  <si>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</si>
  <si>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</si>
  <si>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</si>
  <si>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</si>
  <si>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</si>
  <si>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</si>
  <si>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</si>
  <si>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</si>
  <si>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</si>
  <si>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</si>
  <si>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</si>
  <si>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</si>
  <si>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</si>
  <si>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</si>
  <si>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</si>
  <si>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</si>
  <si>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</si>
  <si>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</si>
  <si>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</si>
  <si>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</si>
  <si>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</si>
  <si>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</si>
  <si>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</si>
  <si>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</si>
  <si>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</si>
  <si>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</si>
  <si>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</si>
  <si>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</si>
  <si>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</si>
  <si>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</si>
  <si>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</si>
  <si>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</si>
  <si>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</si>
  <si>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</si>
  <si>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</si>
  <si>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</si>
  <si>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</si>
  <si>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</si>
  <si>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</si>
  <si>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</si>
  <si>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</si>
  <si>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</si>
  <si>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</si>
  <si>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</si>
  <si>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</si>
  <si>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</si>
  <si>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</si>
  <si>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</si>
  <si>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</si>
  <si>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</si>
  <si>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</si>
  <si>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</si>
  <si>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</si>
  <si>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</si>
  <si>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</si>
  <si>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</si>
  <si>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</si>
  <si>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</si>
  <si>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</si>
  <si>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</si>
  <si>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</si>
  <si>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</si>
  <si>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</si>
  <si>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</si>
  <si>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</si>
  <si>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</si>
  <si>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</si>
  <si>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</si>
  <si>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</si>
  <si>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</si>
  <si>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</si>
  <si>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</si>
  <si>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</si>
  <si>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</si>
  <si>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</si>
  <si>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</si>
  <si>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</si>
  <si>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</si>
  <si>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</si>
  <si>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</si>
  <si>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</si>
  <si>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</si>
  <si>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</si>
  <si>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</si>
  <si>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</si>
  <si>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</si>
  <si>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</si>
  <si>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</si>
  <si>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</si>
  <si>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</si>
  <si>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</si>
  <si>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</si>
  <si>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</si>
  <si>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</si>
  <si>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</si>
  <si>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</si>
  <si>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</si>
  <si>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</si>
  <si>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</si>
  <si>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</si>
  <si>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</si>
  <si>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</si>
  <si>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</si>
  <si>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</si>
  <si>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</si>
  <si>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</si>
  <si>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</si>
  <si>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</si>
  <si>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</si>
  <si>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</si>
  <si>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</si>
  <si>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</si>
  <si>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</si>
  <si>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</si>
  <si>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</si>
  <si>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</si>
  <si>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</si>
  <si>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</si>
  <si>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</si>
  <si>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</si>
  <si>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</si>
  <si>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</si>
  <si>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</si>
  <si>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</si>
  <si>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</si>
  <si>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</si>
  <si>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</si>
  <si>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</si>
  <si>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</si>
  <si>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</si>
  <si>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</si>
  <si>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</si>
  <si>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</si>
  <si>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</si>
  <si>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</si>
  <si>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</si>
  <si>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</si>
  <si>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</si>
  <si>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</si>
  <si>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</si>
  <si>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</si>
  <si>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</si>
  <si>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</si>
  <si>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</si>
  <si>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</si>
  <si>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</si>
  <si>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</si>
  <si>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</si>
  <si>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</si>
  <si>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</si>
  <si>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</si>
  <si>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</si>
  <si>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</si>
  <si>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</si>
  <si>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</si>
  <si>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</si>
  <si>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</si>
  <si>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</si>
  <si>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</si>
  <si>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</si>
  <si>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</si>
  <si>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</si>
  <si>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</si>
  <si>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</si>
  <si>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</si>
  <si>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</si>
  <si>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</si>
  <si>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</si>
  <si>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</si>
  <si>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</si>
  <si>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</si>
  <si>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</si>
  <si>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</si>
  <si>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</si>
  <si>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</si>
  <si>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</si>
  <si>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</si>
  <si>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</si>
  <si>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</si>
  <si>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</si>
  <si>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</si>
  <si>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</si>
  <si>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</si>
  <si>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</si>
  <si>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</si>
  <si>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</si>
  <si>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</si>
  <si>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</si>
  <si>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</si>
  <si>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</si>
  <si>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</si>
  <si>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</si>
  <si>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</si>
  <si>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</si>
  <si>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</si>
  <si>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</si>
  <si>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</si>
  <si>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</si>
  <si>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</si>
  <si>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</si>
  <si>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</si>
  <si>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</si>
  <si>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</si>
  <si>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</si>
  <si>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</si>
  <si>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</si>
  <si>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</si>
  <si>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</si>
  <si>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</si>
  <si>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</si>
  <si>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</si>
  <si>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</si>
  <si>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</si>
  <si>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</si>
  <si>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</si>
  <si>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</si>
  <si>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</si>
  <si>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</si>
  <si>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</si>
  <si>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</si>
  <si>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</si>
  <si>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</si>
  <si>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</si>
  <si>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</si>
  <si>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</si>
  <si>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</si>
  <si>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</si>
  <si>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</si>
  <si>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</si>
  <si>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</si>
  <si>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</si>
  <si>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</si>
  <si>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</si>
  <si>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</si>
  <si>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</si>
  <si>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</si>
  <si>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</si>
  <si>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</si>
  <si>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</si>
  <si>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</si>
  <si>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</si>
  <si>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</si>
  <si>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</si>
  <si>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</si>
  <si>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</si>
  <si>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</si>
  <si>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</si>
  <si>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</si>
  <si>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</si>
  <si>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</si>
  <si>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</si>
  <si>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</si>
  <si>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</si>
  <si>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</si>
  <si>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</si>
  <si>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</si>
  <si>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</si>
  <si>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</si>
  <si>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</si>
  <si>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</si>
  <si>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</si>
  <si>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</si>
  <si>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</si>
  <si>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</si>
  <si>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</si>
  <si>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</si>
  <si>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</si>
  <si>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</si>
  <si>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</si>
  <si>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</si>
  <si>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</si>
  <si>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</si>
  <si>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</si>
  <si>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</si>
  <si>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</si>
  <si>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</si>
  <si>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</si>
  <si>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</si>
  <si>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</si>
  <si>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</si>
  <si>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</si>
  <si>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</si>
  <si>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</si>
  <si>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</si>
  <si>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</si>
  <si>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</si>
  <si>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</si>
  <si>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</si>
  <si>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</si>
  <si>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</si>
  <si>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</si>
  <si>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</si>
  <si>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</si>
  <si>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</si>
  <si>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</si>
  <si>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</si>
  <si>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</si>
  <si>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</si>
  <si>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</si>
  <si>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</si>
  <si>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</si>
  <si>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</si>
  <si>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</si>
  <si>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</si>
  <si>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</si>
  <si>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</si>
  <si>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</si>
  <si>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</si>
  <si>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</si>
  <si>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</si>
  <si>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</si>
  <si>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</si>
  <si>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</si>
  <si>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</si>
  <si>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</si>
  <si>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</si>
  <si>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</si>
  <si>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</si>
  <si>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</si>
  <si>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</si>
  <si>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</si>
  <si>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</si>
  <si>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</si>
  <si>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</si>
  <si>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</si>
  <si>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</si>
  <si>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</si>
  <si>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</si>
  <si>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</si>
  <si>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</si>
  <si>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</si>
  <si>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</si>
  <si>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</si>
  <si>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</si>
  <si>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</si>
  <si>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</si>
  <si>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</si>
  <si>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</si>
  <si>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</si>
  <si>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</si>
  <si>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</si>
  <si>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</si>
  <si>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</si>
  <si>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</si>
  <si>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</si>
  <si>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</si>
  <si>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</si>
  <si>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</si>
  <si>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</si>
  <si>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</si>
  <si>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</si>
  <si>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</si>
  <si>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</si>
  <si>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</si>
  <si>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</si>
  <si>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</si>
  <si>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</si>
  <si>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</si>
  <si>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</si>
  <si>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</si>
  <si>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</si>
  <si>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</si>
  <si>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</si>
  <si>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</si>
  <si>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</si>
  <si>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</si>
  <si>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</si>
  <si>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</si>
  <si>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</si>
  <si>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</si>
  <si>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</si>
  <si>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</si>
  <si>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</si>
  <si>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</si>
  <si>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</si>
  <si>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</si>
  <si>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</si>
  <si>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</si>
  <si>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</si>
  <si>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</si>
  <si>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</si>
  <si>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</si>
  <si>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</si>
  <si>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</si>
  <si>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</si>
  <si>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</si>
  <si>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</si>
  <si>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</si>
  <si>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</si>
  <si>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</si>
  <si>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</si>
  <si>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</si>
  <si>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</si>
  <si>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</si>
  <si>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</si>
  <si>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</si>
  <si>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</si>
  <si>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</si>
  <si>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</si>
  <si>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</si>
  <si>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</si>
  <si>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</si>
  <si>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</si>
  <si>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</si>
  <si>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</si>
  <si>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</si>
  <si>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</si>
  <si>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</si>
  <si>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</si>
  <si>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</si>
  <si>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</si>
  <si>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</si>
  <si>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</si>
  <si>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</si>
  <si>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</si>
  <si>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</si>
  <si>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</si>
  <si>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</si>
  <si>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</si>
  <si>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</si>
  <si>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</si>
  <si>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</si>
  <si>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</si>
  <si>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</si>
  <si>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</si>
  <si>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</si>
  <si>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</si>
  <si>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</si>
  <si>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</si>
  <si>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</si>
  <si>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</si>
  <si>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</si>
  <si>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</si>
  <si>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</si>
  <si>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</si>
  <si>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</si>
  <si>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</si>
  <si>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</si>
  <si>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</si>
  <si>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</si>
  <si>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</si>
  <si>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</si>
  <si>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</si>
  <si>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</si>
  <si>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</si>
  <si>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</si>
  <si>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</si>
  <si>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</si>
  <si>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</si>
  <si>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</si>
  <si>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</si>
  <si>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</si>
  <si>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</si>
  <si>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</si>
  <si>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</si>
  <si>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</si>
  <si>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</si>
  <si>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</si>
  <si>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</si>
  <si>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</si>
  <si>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</si>
  <si>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</si>
  <si>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</si>
  <si>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</si>
  <si>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</si>
  <si>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</si>
  <si>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</si>
  <si>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</si>
  <si>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</si>
  <si>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</si>
  <si>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</si>
  <si>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</si>
  <si>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</si>
  <si>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</si>
  <si>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</si>
  <si>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</si>
  <si>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</si>
  <si>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</si>
  <si>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</si>
  <si>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</si>
  <si>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</si>
  <si>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</si>
  <si>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</si>
  <si>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</si>
  <si>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</si>
  <si>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</si>
  <si>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</si>
  <si>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</si>
  <si>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</si>
  <si>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</si>
  <si>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</si>
  <si>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</si>
  <si>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</si>
  <si>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</si>
  <si>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</si>
  <si>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</si>
  <si>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</si>
  <si>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</si>
  <si>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</si>
  <si>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</si>
  <si>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</si>
  <si>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</si>
  <si>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</si>
  <si>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</si>
  <si>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</si>
  <si>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</si>
  <si>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</si>
  <si>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</si>
  <si>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</si>
  <si>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</si>
  <si>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</si>
  <si>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</si>
  <si>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</si>
  <si>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</si>
  <si>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</si>
  <si>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</si>
  <si>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</si>
  <si>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</si>
  <si>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</si>
  <si>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</si>
  <si>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</si>
  <si>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</si>
  <si>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</si>
  <si>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</si>
  <si>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</si>
  <si>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</si>
  <si>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</si>
  <si>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</si>
  <si>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</si>
  <si>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</si>
  <si>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</si>
  <si>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</si>
  <si>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</si>
  <si>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</si>
  <si>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</si>
  <si>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</si>
  <si>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</si>
  <si>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</si>
  <si>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</si>
  <si>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</si>
  <si>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</si>
  <si>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</si>
  <si>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</si>
  <si>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</si>
  <si>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</si>
  <si>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</si>
  <si>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</si>
  <si>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</si>
  <si>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</si>
  <si>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</si>
  <si>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</si>
  <si>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</si>
  <si>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</si>
  <si>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</si>
  <si>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</si>
  <si>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</si>
  <si>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</si>
  <si>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</si>
  <si>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</si>
  <si>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</si>
  <si>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</si>
  <si>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</si>
  <si>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</si>
  <si>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</si>
  <si>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</si>
  <si>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</si>
  <si>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</si>
  <si>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</si>
  <si>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</si>
  <si>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</si>
  <si>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</si>
  <si>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</si>
  <si>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</si>
  <si>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</si>
  <si>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</si>
  <si>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</si>
  <si>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</si>
  <si>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</si>
  <si>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</si>
  <si>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</si>
  <si>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</si>
  <si>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</si>
  <si>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</si>
  <si>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</si>
  <si>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</si>
  <si>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</si>
  <si>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</si>
  <si>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</si>
  <si>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</si>
  <si>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</si>
  <si>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</si>
  <si>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</si>
  <si>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</si>
  <si>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</si>
  <si>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</si>
  <si>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</si>
  <si>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</si>
  <si>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</si>
  <si>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</si>
  <si>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</si>
  <si>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</si>
  <si>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</si>
  <si>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</si>
  <si>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</si>
  <si>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</si>
  <si>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</si>
  <si>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</si>
  <si>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</si>
  <si>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</si>
  <si>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</si>
  <si>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</si>
  <si>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</si>
  <si>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</si>
  <si>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</si>
  <si>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</si>
  <si>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</si>
  <si>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</si>
  <si>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</si>
  <si>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</si>
  <si>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</si>
  <si>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</si>
  <si>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</si>
  <si>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</si>
  <si>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</si>
  <si>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</si>
  <si>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</si>
  <si>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</si>
  <si>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</si>
  <si>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</si>
  <si>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</si>
  <si>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</si>
  <si>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</si>
  <si>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</si>
  <si>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</si>
  <si>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</si>
  <si>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</si>
  <si>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</si>
  <si>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</si>
  <si>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</si>
  <si>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</si>
  <si>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</si>
  <si>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</si>
  <si>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</si>
  <si>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</si>
  <si>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</si>
  <si>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</si>
  <si>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</si>
  <si>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</si>
  <si>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</si>
  <si>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</si>
  <si>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</si>
  <si>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</si>
  <si>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</si>
  <si>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</si>
  <si>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</si>
  <si>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</si>
  <si>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</si>
  <si>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</si>
  <si>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</si>
  <si>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</si>
  <si>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</si>
  <si>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</si>
  <si>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</si>
  <si>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</si>
  <si>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</si>
  <si>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</si>
  <si>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</si>
  <si>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</si>
  <si>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</si>
  <si>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</si>
  <si>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</si>
  <si>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</si>
  <si>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</si>
  <si>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</si>
  <si>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</si>
  <si>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</si>
  <si>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</si>
  <si>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</si>
  <si>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</si>
  <si>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</si>
  <si>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</si>
  <si>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</si>
  <si>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</si>
  <si>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</si>
  <si>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</si>
  <si>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</si>
  <si>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</si>
  <si>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</si>
  <si>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</si>
  <si>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</si>
  <si>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</si>
  <si>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</si>
  <si>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</si>
  <si>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</si>
  <si>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</si>
  <si>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</si>
  <si>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</si>
  <si>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</si>
  <si>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</si>
  <si>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</si>
  <si>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</si>
  <si>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</si>
  <si>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</si>
  <si>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</si>
  <si>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</si>
  <si>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</si>
  <si>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</si>
  <si>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</si>
  <si>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</si>
  <si>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</si>
  <si>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</si>
  <si>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</si>
  <si>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</si>
  <si>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</si>
  <si>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</si>
  <si>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</si>
  <si>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</si>
  <si>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</si>
  <si>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</si>
  <si>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</si>
  <si>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</si>
  <si>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</si>
  <si>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</si>
  <si>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</si>
  <si>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</si>
  <si>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</si>
  <si>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</si>
  <si>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</si>
  <si>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</si>
  <si>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</si>
  <si>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</si>
  <si>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</si>
  <si>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</si>
  <si>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</si>
  <si>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</si>
  <si>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</si>
  <si>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</si>
  <si>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</si>
  <si>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</si>
  <si>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</si>
  <si>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</si>
  <si>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</si>
  <si>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</si>
  <si>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</si>
  <si>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</si>
  <si>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</si>
  <si>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</si>
  <si>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</si>
  <si>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</si>
  <si>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</si>
  <si>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</si>
  <si>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</si>
  <si>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</si>
  <si>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</si>
  <si>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</si>
  <si>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</si>
  <si>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</si>
  <si>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</si>
  <si>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</si>
  <si>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</si>
  <si>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</si>
  <si>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</si>
  <si>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</si>
  <si>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</si>
  <si>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</si>
  <si>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</si>
  <si>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</si>
  <si>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</si>
  <si>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</si>
  <si>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</si>
  <si>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</si>
  <si>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</si>
  <si>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</si>
  <si>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</si>
  <si>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</si>
  <si>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</si>
  <si>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</si>
  <si>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</si>
  <si>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</si>
  <si>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</si>
  <si>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</si>
  <si>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</si>
  <si>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</si>
  <si>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</si>
  <si>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</si>
  <si>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</si>
  <si>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</si>
  <si>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</si>
  <si>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</si>
  <si>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</si>
  <si>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</si>
  <si>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</si>
  <si>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</si>
  <si>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</si>
  <si>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</si>
  <si>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</si>
  <si>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</si>
  <si>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</si>
  <si>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</si>
  <si>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</si>
  <si>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</si>
  <si>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</si>
  <si>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</si>
  <si>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</si>
  <si>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</si>
  <si>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</si>
  <si>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</si>
  <si>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</si>
  <si>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</si>
  <si>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</si>
  <si>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</si>
  <si>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</si>
  <si>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</si>
  <si>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</si>
  <si>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</si>
  <si>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</si>
  <si>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</si>
  <si>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</si>
  <si>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</si>
  <si>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</si>
  <si>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</si>
  <si>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</si>
  <si>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</si>
  <si>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</si>
  <si>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</si>
  <si>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</si>
  <si>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</si>
  <si>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</si>
  <si>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</si>
  <si>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</si>
  <si>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</si>
  <si>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</si>
  <si>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</si>
  <si>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</si>
  <si>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</si>
  <si>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</si>
  <si>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</si>
  <si>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</si>
  <si>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</si>
  <si>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</si>
  <si>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</si>
  <si>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</si>
  <si>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</si>
  <si>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</si>
  <si>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</si>
  <si>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</si>
  <si>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</si>
  <si>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</si>
  <si>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</si>
  <si>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</si>
  <si>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</si>
  <si>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</si>
  <si>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</si>
  <si>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</si>
  <si>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</si>
  <si>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</si>
  <si>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</si>
  <si>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</si>
  <si>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</si>
  <si>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</si>
  <si>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</si>
  <si>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</si>
  <si>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</si>
  <si>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</si>
  <si>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</si>
  <si>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</si>
  <si>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</si>
  <si>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</si>
  <si>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</si>
  <si>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</si>
  <si>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</si>
  <si>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</si>
  <si>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</si>
  <si>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</si>
  <si>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</si>
  <si>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</si>
  <si>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</si>
  <si>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</si>
  <si>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</si>
  <si>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</si>
  <si>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</si>
  <si>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</si>
  <si>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</si>
  <si>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</si>
  <si>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</si>
  <si>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</si>
  <si>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</si>
  <si>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</si>
  <si>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</si>
  <si>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</si>
  <si>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</si>
  <si>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</si>
  <si>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</si>
  <si>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</si>
  <si>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</si>
  <si>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</si>
  <si>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</si>
  <si>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</si>
  <si>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</si>
  <si>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</si>
  <si>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</si>
  <si>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</si>
  <si>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</si>
  <si>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</si>
  <si>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</si>
  <si>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</si>
  <si>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</si>
  <si>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</si>
  <si>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</si>
  <si>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</si>
  <si>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</si>
  <si>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</si>
  <si>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</si>
  <si>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</si>
  <si>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</si>
  <si>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</si>
  <si>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</si>
  <si>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</si>
  <si>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</si>
  <si>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</si>
  <si>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</si>
  <si>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</si>
  <si>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</si>
  <si>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</si>
  <si>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</si>
  <si>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</si>
  <si>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</si>
  <si>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</si>
  <si>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</si>
  <si>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</si>
  <si>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</si>
  <si>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</si>
  <si>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</si>
  <si>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</si>
  <si>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</si>
  <si>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</si>
  <si>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</si>
  <si>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</si>
  <si>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</si>
  <si>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</si>
  <si>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</si>
  <si>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</si>
  <si>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</si>
  <si>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</si>
  <si>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</si>
  <si>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</si>
  <si>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</si>
  <si>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</si>
  <si>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</si>
  <si>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</si>
  <si>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</si>
  <si>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</si>
  <si>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</si>
  <si>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</si>
  <si>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</si>
  <si>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</si>
  <si>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</si>
  <si>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</si>
  <si>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</si>
  <si>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</si>
  <si>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</si>
  <si>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</si>
  <si>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</si>
  <si>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</si>
  <si>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</si>
  <si>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</si>
  <si>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</si>
  <si>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</si>
  <si>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</si>
  <si>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</si>
  <si>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</si>
  <si>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</si>
  <si>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</si>
  <si>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</si>
  <si>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</si>
  <si>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</si>
  <si>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</si>
  <si>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</si>
  <si>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</si>
  <si>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</si>
  <si>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</si>
  <si>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</si>
  <si>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</si>
  <si>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</si>
  <si>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</si>
  <si>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</si>
  <si>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</si>
  <si>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</si>
  <si>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</si>
  <si>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</si>
  <si>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</si>
  <si>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</si>
  <si>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</si>
  <si>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</si>
  <si>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</si>
  <si>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</si>
  <si>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</si>
  <si>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</si>
  <si>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</si>
  <si>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</si>
  <si>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</si>
  <si>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</si>
  <si>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</si>
  <si>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</si>
  <si>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</si>
  <si>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</si>
  <si>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</si>
  <si>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</si>
  <si>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</si>
  <si>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</si>
  <si>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</si>
  <si>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</si>
  <si>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</si>
  <si>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</si>
  <si>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</si>
  <si>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</si>
  <si>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</si>
  <si>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</si>
  <si>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</si>
  <si>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</si>
  <si>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</si>
  <si>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</si>
  <si>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</si>
  <si>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</si>
  <si>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</si>
  <si>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</si>
  <si>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</si>
  <si>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</si>
  <si>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</si>
  <si>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</si>
  <si>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</si>
  <si>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</si>
  <si>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</si>
  <si>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</si>
  <si>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</si>
  <si>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</si>
  <si>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</si>
  <si>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</si>
  <si>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</si>
  <si>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</si>
  <si>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</si>
  <si>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</si>
  <si>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</si>
  <si>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</si>
  <si>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</si>
  <si>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</si>
  <si>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</si>
  <si>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</si>
  <si>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</si>
  <si>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</si>
  <si>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</si>
  <si>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</si>
  <si>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</si>
  <si>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</si>
  <si>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</si>
  <si>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</si>
  <si>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</si>
  <si>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</si>
  <si>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</si>
  <si>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</si>
  <si>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</si>
  <si>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</si>
  <si>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</si>
  <si>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</si>
  <si>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</si>
  <si>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</si>
  <si>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</si>
  <si>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</si>
  <si>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</si>
  <si>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</si>
  <si>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</si>
  <si>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</si>
  <si>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</si>
  <si>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</si>
  <si>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</si>
  <si>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</si>
  <si>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</si>
  <si>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</si>
  <si>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</si>
  <si>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</si>
  <si>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</si>
  <si>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</si>
  <si>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</si>
  <si>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</si>
  <si>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</si>
  <si>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</si>
  <si>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</si>
  <si>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</si>
  <si>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</si>
  <si>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</si>
  <si>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</si>
  <si>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</si>
  <si>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</si>
  <si>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</si>
  <si>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</si>
  <si>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</si>
  <si>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</si>
  <si>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</si>
  <si>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</si>
  <si>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</si>
  <si>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</si>
  <si>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</si>
  <si>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</si>
  <si>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</si>
  <si>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</si>
  <si>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</si>
  <si>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</si>
  <si>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</si>
  <si>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</si>
  <si>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</si>
  <si>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</si>
  <si>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</si>
  <si>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</si>
  <si>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</si>
  <si>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</si>
  <si>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</si>
  <si>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</si>
  <si>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</si>
  <si>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</si>
  <si>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</si>
  <si>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</si>
  <si>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</si>
  <si>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</si>
  <si>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</si>
  <si>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</si>
  <si>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</si>
  <si>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</si>
  <si>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</si>
  <si>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</si>
  <si>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</si>
  <si>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</si>
  <si>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</si>
  <si>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</si>
  <si>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</si>
  <si>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</si>
  <si>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</si>
  <si>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</si>
  <si>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</si>
  <si>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</si>
  <si>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</si>
  <si>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</si>
  <si>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</si>
  <si>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</si>
  <si>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</si>
  <si>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</si>
  <si>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</si>
  <si>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</si>
  <si>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</si>
  <si>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</si>
  <si>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</si>
  <si>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</si>
  <si>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</si>
  <si>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</si>
  <si>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</si>
  <si>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</si>
  <si>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</si>
  <si>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</si>
  <si>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</si>
  <si>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</si>
  <si>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</si>
  <si>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</si>
  <si>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</si>
  <si>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</si>
  <si>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</si>
  <si>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</si>
  <si>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</si>
  <si>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</si>
  <si>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</si>
  <si>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</si>
  <si>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</si>
  <si>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</si>
  <si>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</si>
  <si>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</si>
  <si>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</si>
  <si>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</si>
  <si>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</si>
  <si>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</si>
  <si>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</si>
  <si>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</si>
  <si>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</si>
  <si>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</si>
  <si>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</si>
  <si>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</si>
  <si>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</si>
  <si>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</si>
  <si>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</si>
  <si>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</si>
  <si>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</si>
  <si>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</si>
  <si>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</si>
  <si>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</si>
  <si>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</si>
  <si>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</si>
  <si>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</si>
  <si>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</si>
  <si>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</si>
  <si>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</si>
  <si>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</si>
  <si>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</si>
  <si>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</si>
  <si>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</si>
  <si>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</si>
  <si>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</si>
  <si>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</si>
  <si>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</si>
  <si>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</si>
  <si>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</si>
  <si>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</si>
  <si>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</si>
  <si>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</si>
  <si>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</si>
  <si>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</si>
  <si>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</si>
  <si>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</si>
  <si>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</si>
  <si>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</si>
  <si>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</si>
  <si>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</si>
  <si>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</si>
  <si>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</si>
  <si>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</si>
  <si>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</si>
  <si>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</si>
  <si>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</si>
  <si>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</si>
  <si>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</si>
  <si>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</si>
  <si>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</si>
  <si>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</si>
  <si>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</si>
  <si>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</si>
  <si>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</si>
  <si>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</si>
  <si>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</si>
  <si>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</si>
  <si>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</si>
  <si>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</si>
  <si>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</si>
  <si>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</si>
  <si>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</si>
  <si>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</si>
  <si>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</si>
  <si>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</si>
  <si>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</si>
  <si>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</si>
  <si>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</si>
  <si>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</si>
  <si>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</si>
  <si>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</si>
  <si>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</si>
  <si>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</si>
  <si>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</si>
  <si>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</si>
  <si>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</si>
  <si>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</si>
  <si>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</si>
  <si>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</si>
  <si>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</si>
  <si>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</si>
  <si>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</si>
  <si>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</si>
  <si>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</si>
  <si>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</si>
  <si>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</si>
  <si>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</si>
  <si>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</si>
  <si>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</si>
  <si>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</si>
  <si>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</si>
  <si>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</si>
  <si>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</si>
  <si>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</si>
  <si>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</si>
  <si>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</si>
  <si>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</si>
  <si>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</si>
  <si>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</si>
  <si>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</si>
  <si>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</si>
  <si>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</si>
  <si>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</si>
  <si>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</si>
  <si>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</si>
  <si>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</si>
  <si>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</si>
  <si>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</si>
  <si>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</si>
  <si>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</si>
  <si>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</si>
  <si>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</si>
  <si>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</si>
  <si>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</si>
  <si>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</si>
  <si>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</si>
  <si>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</si>
  <si>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</si>
  <si>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</si>
  <si>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</si>
  <si>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</si>
  <si>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</si>
  <si>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</si>
  <si>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</si>
  <si>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</si>
  <si>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</si>
  <si>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</si>
  <si>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</si>
  <si>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</si>
  <si>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</si>
  <si>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</si>
  <si>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</si>
  <si>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</si>
  <si>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</si>
  <si>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</si>
  <si>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</si>
  <si>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</si>
  <si>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</si>
  <si>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</si>
  <si>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</si>
  <si>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</si>
  <si>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</si>
  <si>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</si>
  <si>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</si>
  <si>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</si>
  <si>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</si>
  <si>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</si>
  <si>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</si>
  <si>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</si>
  <si>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</si>
  <si>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</si>
  <si>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</si>
  <si>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</si>
  <si>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</si>
  <si>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</si>
  <si>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</si>
  <si>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</si>
  <si>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</si>
  <si>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</si>
  <si>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</si>
  <si>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</si>
  <si>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</si>
  <si>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</si>
  <si>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</si>
  <si>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</si>
  <si>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</si>
  <si>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</si>
  <si>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</si>
  <si>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</si>
  <si>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</si>
  <si>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</si>
  <si>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</si>
  <si>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</si>
  <si>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</si>
  <si>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</si>
  <si>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</si>
  <si>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</si>
  <si>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</si>
  <si>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</si>
  <si>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</si>
  <si>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</si>
  <si>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</si>
  <si>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</si>
  <si>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</si>
  <si>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</si>
  <si>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</si>
  <si>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</si>
  <si>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</si>
  <si>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</si>
  <si>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</si>
  <si>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</si>
  <si>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</si>
  <si>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</si>
  <si>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</si>
  <si>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</si>
  <si>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</si>
  <si>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</si>
  <si>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</si>
  <si>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</si>
  <si>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</si>
  <si>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</si>
  <si>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</si>
  <si>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</si>
  <si>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</si>
  <si>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</si>
  <si>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</si>
  <si>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</si>
  <si>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</si>
  <si>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</si>
  <si>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</si>
  <si>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</si>
  <si>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</si>
  <si>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</si>
  <si>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</si>
  <si>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</si>
  <si>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</si>
  <si>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</si>
  <si>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</si>
  <si>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</si>
  <si>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</si>
  <si>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</si>
  <si>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</si>
  <si>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</si>
  <si>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</si>
  <si>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</si>
  <si>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</si>
  <si>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</si>
  <si>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</si>
  <si>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</si>
  <si>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</si>
  <si>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</si>
  <si>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</si>
  <si>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</si>
  <si>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</si>
  <si>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</si>
  <si>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</si>
  <si>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</si>
  <si>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</si>
  <si>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</si>
  <si>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</si>
  <si>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</si>
  <si>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</si>
  <si>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</si>
  <si>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</si>
  <si>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</si>
  <si>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</si>
  <si>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</si>
  <si>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</si>
  <si>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</si>
  <si>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</si>
  <si>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</si>
  <si>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</si>
  <si>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</si>
  <si>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</si>
  <si>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</si>
  <si>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</si>
  <si>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</si>
  <si>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</si>
  <si>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</si>
  <si>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</si>
  <si>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</si>
  <si>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</si>
  <si>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</si>
  <si>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</si>
  <si>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</si>
  <si>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</si>
  <si>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</si>
  <si>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</si>
  <si>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</si>
  <si>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</si>
  <si>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</si>
  <si>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</si>
  <si>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</si>
  <si>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</si>
  <si>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</si>
  <si>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</si>
  <si>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</si>
  <si>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</si>
  <si>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</si>
  <si>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</si>
  <si>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</si>
  <si>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</si>
  <si>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</si>
  <si>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</si>
  <si>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</si>
  <si>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</si>
  <si>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</si>
  <si>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</si>
  <si>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</si>
  <si>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</si>
  <si>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</si>
  <si>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</si>
  <si>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</si>
  <si>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</si>
  <si>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</si>
  <si>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</si>
  <si>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</si>
  <si>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</si>
  <si>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</si>
  <si>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</si>
  <si>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</si>
  <si>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</si>
  <si>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</si>
  <si>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</si>
  <si>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</si>
  <si>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</si>
  <si>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</si>
  <si>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</si>
  <si>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</si>
  <si>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</si>
  <si>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</si>
  <si>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</si>
  <si>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</si>
  <si>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</si>
  <si>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</si>
  <si>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</si>
  <si>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</si>
  <si>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</si>
  <si>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</si>
  <si>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</si>
  <si>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</si>
  <si>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</si>
  <si>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</si>
  <si>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</si>
  <si>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</si>
  <si>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</si>
  <si>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</si>
  <si>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</si>
  <si>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</si>
  <si>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</si>
  <si>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</si>
  <si>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</si>
  <si>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</si>
  <si>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</si>
  <si>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</si>
  <si>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</si>
  <si>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</si>
  <si>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</si>
  <si>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</si>
  <si>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</si>
  <si>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</si>
  <si>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</si>
  <si>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</si>
  <si>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</si>
  <si>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</si>
  <si>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</si>
  <si>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</si>
  <si>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</si>
  <si>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</si>
  <si>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</si>
  <si>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</si>
  <si>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</si>
  <si>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</si>
  <si>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</si>
  <si>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</si>
  <si>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</si>
  <si>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</si>
  <si>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</si>
  <si>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</si>
  <si>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</si>
  <si>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</si>
  <si>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</si>
  <si>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</si>
  <si>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</si>
  <si>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</si>
  <si>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</si>
  <si>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</si>
  <si>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</si>
  <si>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</si>
  <si>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</si>
  <si>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</si>
  <si>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</si>
  <si>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</si>
  <si>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</si>
  <si>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</si>
  <si>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</si>
  <si>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</si>
  <si>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</si>
  <si>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</si>
  <si>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</si>
  <si>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</si>
  <si>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</si>
  <si>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</si>
  <si>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</si>
  <si>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</si>
  <si>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</si>
  <si>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</si>
  <si>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</si>
  <si>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</si>
  <si>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</si>
  <si>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</si>
  <si>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</si>
  <si>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</si>
  <si>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</si>
  <si>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</si>
  <si>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</si>
  <si>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</si>
  <si>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</si>
  <si>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</si>
  <si>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</si>
  <si>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</si>
  <si>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</si>
  <si>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</si>
  <si>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</si>
  <si>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</si>
  <si>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</si>
  <si>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</si>
  <si>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</si>
  <si>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</si>
  <si>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</si>
  <si>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</si>
  <si>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</si>
  <si>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</si>
  <si>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</si>
  <si>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</si>
  <si>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</si>
  <si>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</si>
  <si>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</si>
  <si>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</si>
  <si>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</si>
  <si>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</si>
  <si>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</si>
  <si>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</si>
  <si>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</si>
  <si>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</si>
  <si>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</si>
  <si>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</si>
  <si>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</si>
  <si>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</si>
  <si>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</si>
  <si>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</si>
  <si>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</si>
  <si>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</si>
  <si>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</si>
  <si>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</si>
  <si>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</si>
  <si>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</si>
  <si>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</si>
  <si>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</si>
  <si>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</si>
  <si>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</si>
  <si>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</si>
  <si>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</si>
  <si>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</si>
  <si>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</si>
  <si>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</si>
  <si>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</si>
  <si>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</si>
  <si>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</si>
  <si>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</si>
  <si>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</si>
  <si>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</si>
  <si>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</si>
  <si>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</si>
  <si>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</si>
  <si>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</si>
  <si>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</si>
  <si>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</si>
  <si>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</si>
  <si>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</si>
  <si>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</si>
  <si>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</si>
  <si>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</si>
  <si>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</si>
  <si>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</si>
  <si>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</si>
  <si>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</si>
  <si>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</si>
  <si>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</si>
  <si>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</si>
  <si>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</si>
  <si>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</si>
  <si>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</si>
  <si>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</si>
  <si>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</si>
  <si>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</si>
  <si>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</si>
  <si>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</si>
  <si>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</si>
  <si>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</si>
  <si>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</si>
  <si>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</si>
  <si>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</si>
  <si>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</si>
  <si>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</si>
  <si>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</si>
  <si>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</si>
  <si>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</si>
  <si>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</si>
  <si>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</si>
  <si>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</si>
  <si>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</si>
  <si>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</si>
  <si>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</si>
  <si>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</si>
  <si>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</si>
  <si>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</si>
  <si>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</si>
  <si>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</si>
  <si>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</si>
  <si>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</si>
  <si>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</si>
  <si>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</si>
  <si>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</si>
  <si>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</si>
  <si>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</si>
  <si>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</si>
  <si>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</si>
  <si>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</si>
  <si>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</si>
  <si>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</si>
  <si>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</si>
  <si>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</si>
  <si>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</si>
  <si>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</si>
  <si>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</si>
  <si>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</si>
  <si>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</si>
  <si>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</si>
  <si>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</si>
  <si>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</si>
  <si>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</si>
  <si>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</si>
  <si>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</si>
  <si>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</si>
  <si>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</si>
  <si>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</si>
  <si>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</si>
  <si>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</si>
  <si>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</si>
  <si>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</si>
  <si>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</si>
  <si>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</si>
  <si>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</si>
  <si>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</si>
  <si>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</si>
  <si>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</si>
  <si>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</si>
  <si>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</si>
  <si>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</si>
  <si>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</si>
  <si>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</si>
  <si>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</si>
  <si>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</si>
  <si>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</si>
  <si>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</si>
  <si>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</si>
  <si>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</si>
  <si>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</si>
  <si>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</si>
  <si>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</si>
  <si>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</si>
  <si>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</si>
  <si>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</si>
  <si>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</si>
  <si>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</si>
  <si>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</si>
  <si>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</si>
  <si>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</si>
  <si>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</si>
  <si>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</si>
  <si>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</si>
  <si>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</si>
  <si>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</si>
  <si>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</si>
  <si>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</si>
  <si>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</si>
  <si>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</si>
  <si>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</si>
  <si>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</si>
  <si>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</si>
  <si>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</si>
  <si>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</si>
  <si>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</si>
  <si>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</si>
  <si>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</si>
  <si>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</si>
  <si>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</si>
  <si>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</si>
  <si>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</si>
  <si>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</si>
  <si>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</si>
  <si>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</si>
  <si>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</si>
  <si>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</si>
  <si>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</si>
  <si>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</si>
  <si>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</si>
  <si>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</si>
  <si>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</si>
  <si>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</si>
  <si>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</si>
  <si>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</si>
  <si>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</si>
  <si>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</si>
  <si>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</si>
  <si>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</si>
  <si>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</si>
  <si>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</si>
  <si>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</si>
  <si>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</si>
  <si>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</si>
  <si>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</si>
  <si>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</si>
  <si>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</si>
  <si>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</si>
  <si>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</si>
  <si>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</si>
  <si>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</si>
  <si>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</si>
  <si>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</si>
  <si>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</si>
  <si>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</si>
  <si>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</si>
  <si>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</si>
  <si>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</si>
  <si>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</si>
  <si>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</si>
  <si>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</si>
  <si>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</si>
  <si>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</si>
  <si>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</si>
  <si>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</si>
  <si>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</si>
  <si>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</si>
  <si>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</si>
  <si>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</si>
  <si>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</si>
  <si>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</si>
  <si>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</si>
  <si>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</si>
  <si>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</si>
  <si>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</si>
  <si>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</si>
  <si>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</si>
  <si>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</si>
  <si>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</si>
  <si>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</si>
  <si>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</si>
  <si>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</si>
  <si>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</si>
  <si>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</si>
  <si>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</si>
  <si>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</si>
  <si>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</si>
  <si>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</si>
  <si>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</si>
  <si>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</si>
  <si>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</si>
  <si>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</si>
  <si>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</si>
  <si>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</si>
  <si>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</si>
  <si>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</si>
  <si>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</si>
  <si>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</si>
  <si>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</si>
  <si>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</si>
  <si>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</si>
  <si>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</si>
  <si>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</si>
  <si>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</si>
  <si>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</si>
  <si>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</si>
  <si>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</si>
  <si>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</si>
  <si>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</si>
  <si>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</si>
  <si>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</si>
  <si>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</si>
  <si>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</si>
  <si>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</si>
  <si>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</si>
  <si>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</si>
  <si>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</si>
  <si>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</si>
  <si>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</si>
  <si>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</si>
  <si>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</si>
  <si>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</si>
  <si>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</si>
  <si>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</si>
  <si>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</si>
  <si>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</si>
  <si>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</si>
  <si>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</si>
  <si>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</si>
  <si>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</si>
  <si>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</si>
  <si>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</si>
  <si>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</si>
  <si>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</si>
  <si>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</si>
  <si>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</si>
  <si>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</si>
  <si>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</si>
  <si>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</si>
  <si>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</si>
  <si>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</si>
  <si>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</si>
  <si>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</si>
  <si>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</si>
  <si>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</si>
  <si>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</si>
  <si>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</si>
  <si>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</si>
  <si>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</si>
  <si>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</si>
  <si>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</si>
  <si>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</si>
  <si>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</si>
  <si>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</si>
  <si>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</si>
  <si>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</si>
  <si>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</si>
  <si>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</si>
  <si>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</si>
  <si>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</si>
  <si>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</si>
  <si>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</si>
  <si>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</si>
  <si>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</si>
  <si>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</si>
  <si>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</si>
  <si>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</si>
  <si>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</si>
  <si>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</si>
  <si>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</si>
  <si>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</si>
  <si>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</si>
  <si>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</si>
  <si>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</si>
  <si>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</si>
  <si>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</si>
  <si>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</si>
  <si>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</si>
  <si>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</si>
  <si>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</si>
  <si>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</si>
  <si>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</si>
  <si>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</si>
  <si>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</si>
  <si>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</si>
  <si>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</si>
  <si>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</si>
  <si>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</si>
  <si>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</si>
  <si>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</si>
  <si>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</si>
  <si>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</si>
  <si>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</si>
  <si>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</si>
  <si>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</si>
  <si>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</si>
  <si>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</si>
  <si>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</si>
  <si>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</si>
  <si>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</si>
  <si>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</si>
  <si>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</si>
  <si>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</si>
  <si>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</si>
  <si>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</si>
  <si>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</si>
  <si>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</si>
  <si>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</si>
  <si>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</si>
  <si>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</si>
  <si>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</si>
  <si>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</si>
  <si>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</si>
  <si>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</si>
  <si>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</si>
  <si>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</si>
  <si>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</si>
  <si>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</si>
  <si>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</si>
  <si>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</si>
  <si>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</si>
  <si>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</si>
  <si>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</si>
  <si>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</si>
  <si>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</si>
  <si>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</si>
  <si>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</si>
  <si>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</si>
  <si>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</si>
  <si>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</si>
  <si>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</si>
  <si>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</si>
  <si>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</si>
  <si>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</si>
  <si>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</si>
  <si>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</si>
  <si>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</si>
  <si>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</si>
  <si>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</si>
  <si>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</si>
  <si>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</si>
  <si>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</si>
  <si>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</si>
  <si>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</si>
  <si>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</si>
  <si>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</si>
  <si>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</si>
  <si>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</si>
  <si>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</si>
  <si>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</si>
  <si>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</si>
  <si>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</si>
  <si>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</si>
  <si>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</si>
  <si>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</si>
  <si>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</si>
  <si>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</si>
  <si>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</si>
  <si>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</si>
  <si>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</si>
  <si>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</si>
  <si>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</si>
  <si>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</si>
  <si>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</si>
  <si>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</si>
  <si>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</si>
  <si>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</si>
  <si>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</si>
  <si>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</si>
  <si>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</si>
  <si>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</si>
  <si>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</si>
  <si>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</si>
  <si>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</si>
  <si>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</si>
  <si>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</si>
  <si>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</si>
  <si>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</si>
  <si>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</si>
  <si>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</si>
  <si>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</si>
  <si>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</si>
  <si>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</si>
  <si>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</si>
  <si>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</si>
  <si>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</si>
  <si>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</si>
  <si>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</si>
  <si>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</si>
  <si>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</si>
  <si>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</si>
  <si>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</si>
  <si>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</si>
  <si>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</si>
  <si>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</si>
  <si>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</si>
  <si>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</si>
  <si>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</si>
  <si>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</si>
  <si>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</si>
  <si>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</si>
  <si>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</si>
  <si>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</si>
  <si>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</si>
  <si>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</si>
  <si>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</si>
  <si>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</si>
  <si>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</si>
  <si>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</si>
  <si>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</si>
  <si>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</si>
  <si>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</si>
  <si>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</si>
  <si>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</si>
  <si>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</si>
  <si>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</si>
  <si>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</si>
  <si>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</si>
  <si>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</si>
  <si>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</si>
  <si>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</si>
  <si>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</si>
  <si>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</si>
  <si>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</si>
  <si>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</si>
  <si>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</si>
  <si>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</si>
  <si>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</si>
  <si>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</si>
  <si>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</si>
  <si>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</si>
  <si>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</si>
  <si>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</si>
  <si>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</si>
  <si>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</si>
  <si>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</si>
  <si>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</si>
  <si>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</si>
  <si>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</si>
  <si>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</si>
  <si>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</si>
  <si>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</si>
  <si>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</si>
  <si>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</si>
  <si>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</si>
  <si>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</si>
  <si>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</si>
  <si>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</si>
  <si>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</si>
  <si>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</si>
  <si>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</si>
  <si>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</si>
  <si>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</si>
  <si>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</si>
  <si>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</si>
  <si>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</si>
  <si>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</si>
  <si>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</si>
  <si>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</si>
  <si>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</si>
  <si>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</si>
  <si>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</si>
  <si>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</si>
  <si>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</si>
  <si>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</si>
  <si>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</si>
  <si>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</si>
  <si>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</si>
  <si>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</si>
  <si>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</si>
  <si>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</si>
  <si>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</si>
  <si>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</si>
  <si>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</si>
  <si>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</si>
  <si>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</si>
  <si>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</si>
  <si>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</si>
  <si>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</si>
  <si>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</si>
  <si>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</si>
  <si>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</si>
  <si>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</si>
  <si>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</si>
  <si>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</si>
  <si>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</si>
  <si>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</si>
  <si>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</si>
  <si>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</si>
  <si>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</si>
  <si>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</si>
  <si>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</si>
  <si>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</si>
  <si>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</si>
  <si>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</si>
  <si>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</si>
  <si>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</si>
  <si>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</si>
  <si>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</si>
  <si>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</si>
  <si>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</si>
  <si>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</si>
  <si>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</si>
  <si>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</si>
  <si>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</si>
  <si>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</si>
  <si>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</si>
  <si>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</si>
  <si>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</si>
  <si>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</si>
  <si>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</si>
  <si>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</si>
  <si>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</si>
  <si>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</si>
  <si>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</si>
  <si>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</si>
  <si>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</si>
  <si>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</si>
  <si>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</si>
  <si>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</si>
  <si>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</si>
  <si>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</si>
  <si>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</si>
  <si>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</si>
  <si>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</si>
  <si>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</si>
  <si>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</si>
  <si>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</si>
  <si>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</si>
  <si>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</si>
  <si>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</si>
  <si>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</si>
  <si>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</si>
  <si>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</si>
  <si>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</si>
  <si>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</si>
  <si>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</si>
  <si>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</si>
  <si>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</si>
  <si>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</si>
  <si>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</si>
  <si>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</si>
  <si>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</si>
  <si>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</si>
  <si>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</si>
  <si>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</si>
  <si>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</si>
  <si>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</si>
  <si>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</si>
  <si>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</si>
  <si>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</si>
  <si>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</si>
  <si>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</si>
  <si>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</si>
  <si>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</si>
  <si>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</si>
  <si>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</si>
  <si>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</si>
  <si>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</si>
  <si>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</si>
  <si>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</si>
  <si>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</si>
  <si>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</si>
  <si>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</si>
  <si>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</si>
  <si>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</si>
  <si>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</si>
  <si>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</si>
  <si>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</si>
  <si>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</si>
  <si>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</si>
  <si>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</si>
  <si>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</si>
  <si>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</si>
  <si>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</si>
  <si>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</si>
  <si>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</si>
  <si>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</si>
  <si>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</si>
  <si>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</si>
  <si>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</si>
  <si>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</si>
  <si>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</si>
  <si>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</si>
  <si>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</si>
  <si>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</si>
  <si>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</si>
  <si>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</si>
  <si>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</si>
  <si>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</si>
  <si>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</si>
  <si>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</si>
  <si>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</si>
  <si>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</si>
  <si>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</si>
  <si>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</si>
  <si>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</si>
  <si>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</si>
  <si>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</si>
  <si>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</si>
  <si>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</si>
  <si>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</si>
  <si>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</si>
  <si>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</si>
  <si>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</si>
  <si>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</si>
  <si>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</si>
  <si>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</si>
  <si>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</si>
  <si>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</si>
  <si>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</si>
  <si>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</si>
  <si>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</si>
  <si>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</si>
  <si>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</si>
  <si>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</si>
  <si>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</si>
  <si>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</si>
  <si>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</si>
  <si>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</si>
  <si>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</si>
  <si>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</si>
  <si>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</si>
  <si>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</si>
  <si>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</si>
  <si>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</si>
  <si>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</si>
  <si>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</si>
  <si>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</si>
  <si>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</si>
  <si>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</si>
  <si>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</si>
  <si>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</si>
  <si>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</si>
  <si>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</si>
  <si>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</si>
  <si>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</si>
  <si>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</si>
  <si>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</si>
  <si>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</si>
  <si>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</si>
  <si>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</si>
  <si>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</si>
  <si>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</si>
  <si>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</si>
  <si>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</si>
  <si>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</si>
  <si>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</si>
  <si>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</si>
  <si>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</si>
  <si>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</si>
  <si>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</si>
  <si>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</si>
  <si>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</si>
  <si>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</si>
  <si>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</si>
  <si>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</si>
  <si>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</si>
  <si>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</si>
  <si>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</si>
  <si>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</si>
  <si>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</si>
  <si>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</si>
  <si>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</si>
  <si>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</si>
  <si>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</si>
  <si>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</si>
  <si>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</si>
  <si>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</si>
  <si>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</si>
  <si>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</si>
  <si>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</si>
  <si>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</si>
  <si>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</si>
  <si>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</si>
  <si>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</si>
  <si>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</si>
  <si>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</si>
  <si>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</si>
  <si>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</si>
  <si>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</si>
  <si>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</si>
  <si>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</si>
  <si>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</si>
  <si>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</si>
  <si>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</si>
  <si>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</si>
  <si>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</si>
  <si>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</si>
  <si>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</si>
  <si>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</si>
  <si>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</si>
  <si>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</si>
  <si>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</si>
  <si>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</si>
  <si>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</si>
  <si>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</si>
  <si>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</si>
  <si>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</si>
  <si>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</si>
  <si>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</si>
  <si>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</si>
  <si>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</si>
  <si>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</si>
  <si>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</si>
  <si>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</si>
  <si>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</si>
  <si>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</si>
  <si>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</si>
  <si>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</si>
  <si>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</si>
  <si>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</si>
  <si>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</si>
  <si>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</si>
  <si>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</si>
  <si>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</si>
  <si>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</si>
  <si>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</si>
  <si>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</si>
  <si>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</si>
  <si>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</si>
  <si>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</si>
  <si>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</si>
  <si>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</si>
  <si>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</si>
  <si>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</si>
  <si>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</si>
  <si>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</si>
  <si>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</si>
  <si>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</si>
  <si>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</si>
  <si>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</si>
  <si>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</si>
  <si>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</si>
  <si>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</si>
  <si>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</si>
  <si>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</si>
  <si>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</si>
  <si>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</si>
  <si>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</si>
  <si>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</si>
  <si>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</si>
  <si>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</si>
  <si>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</si>
  <si>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</si>
  <si>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</si>
  <si>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</si>
  <si>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</si>
  <si>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</si>
  <si>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</si>
  <si>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</si>
  <si>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</si>
  <si>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</si>
  <si>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</si>
  <si>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</si>
  <si>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</si>
  <si>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</si>
  <si>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</si>
  <si>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</si>
  <si>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</si>
  <si>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</si>
  <si>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</si>
  <si>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</si>
  <si>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</si>
  <si>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</si>
  <si>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</si>
  <si>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</si>
  <si>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</si>
  <si>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</si>
  <si>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</si>
  <si>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</si>
  <si>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</si>
  <si>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</si>
  <si>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</si>
  <si>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</si>
  <si>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</si>
  <si>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</si>
  <si>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</si>
  <si>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</si>
  <si>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</si>
  <si>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</si>
  <si>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</si>
  <si>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</si>
  <si>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</si>
  <si>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</si>
  <si>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</si>
  <si>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</si>
  <si>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</si>
  <si>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</si>
  <si>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</si>
  <si>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</si>
  <si>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</si>
  <si>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</si>
  <si>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</si>
  <si>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</si>
  <si>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</si>
  <si>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</si>
  <si>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</si>
  <si>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</si>
  <si>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</si>
  <si>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</si>
  <si>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</si>
  <si>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</si>
  <si>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</si>
  <si>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</si>
  <si>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</si>
  <si>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</si>
  <si>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</si>
  <si>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</si>
  <si>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</si>
  <si>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</si>
  <si>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</si>
  <si>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</si>
  <si>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</si>
  <si>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</si>
  <si>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</si>
  <si>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</si>
  <si>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</si>
  <si>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</si>
  <si>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</si>
  <si>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</si>
  <si>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</si>
  <si>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</si>
  <si>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</si>
  <si>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</si>
  <si>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</si>
  <si>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</si>
  <si>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</si>
  <si>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</si>
  <si>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</si>
  <si>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</si>
  <si>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</si>
  <si>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</si>
  <si>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</si>
  <si>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</si>
  <si>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</si>
  <si>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</si>
  <si>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</si>
  <si>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</si>
  <si>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</si>
  <si>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</si>
  <si>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</si>
  <si>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</si>
  <si>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</si>
  <si>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</si>
  <si>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</si>
  <si>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</si>
  <si>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</si>
  <si>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</si>
  <si>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</si>
  <si>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</si>
  <si>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</si>
  <si>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</si>
  <si>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</si>
  <si>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</si>
  <si>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</si>
  <si>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</si>
  <si>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</si>
  <si>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</si>
  <si>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</si>
  <si>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</si>
  <si>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</si>
  <si>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</si>
  <si>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</si>
  <si>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</si>
  <si>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</si>
  <si>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</si>
  <si>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</si>
  <si>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</si>
  <si>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</si>
  <si>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</si>
  <si>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</si>
  <si>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</si>
  <si>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</si>
  <si>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</si>
  <si>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</si>
  <si>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</si>
  <si>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</si>
  <si>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</si>
  <si>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</si>
  <si>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</si>
  <si>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</si>
  <si>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</si>
  <si>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</si>
  <si>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</si>
  <si>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</si>
  <si>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</si>
  <si>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</si>
  <si>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</si>
  <si>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</si>
  <si>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</si>
  <si>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</si>
  <si>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</si>
  <si>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</si>
  <si>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</si>
  <si>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</si>
  <si>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</si>
  <si>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</si>
  <si>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</si>
  <si>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</si>
  <si>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</si>
  <si>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</si>
  <si>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</si>
  <si>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</si>
  <si>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</si>
  <si>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</si>
  <si>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</si>
  <si>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</si>
  <si>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</si>
  <si>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</si>
  <si>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</si>
  <si>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</si>
  <si>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</si>
  <si>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</si>
  <si>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</si>
  <si>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</si>
  <si>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</si>
  <si>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</si>
  <si>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</si>
  <si>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</si>
  <si>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</si>
  <si>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</si>
  <si>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</si>
  <si>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</si>
  <si>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</si>
  <si>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</si>
  <si>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</si>
  <si>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</si>
  <si>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</si>
  <si>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</si>
  <si>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</si>
  <si>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</si>
  <si>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</si>
  <si>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</si>
  <si>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</si>
  <si>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</si>
  <si>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</si>
  <si>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</si>
  <si>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</si>
  <si>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</si>
  <si>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</si>
  <si>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</si>
  <si>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</si>
  <si>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</si>
  <si>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</si>
  <si>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</si>
  <si>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</si>
  <si>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</si>
  <si>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</si>
  <si>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</si>
  <si>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</si>
  <si>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</si>
  <si>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</si>
  <si>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</si>
  <si>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</si>
  <si>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</si>
  <si>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</si>
  <si>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</si>
  <si>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</si>
  <si>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</si>
  <si>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</si>
  <si>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</si>
  <si>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</si>
  <si>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</si>
  <si>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</si>
  <si>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</si>
  <si>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</si>
  <si>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</si>
  <si>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</si>
  <si>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</si>
  <si>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</si>
  <si>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</si>
  <si>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</si>
  <si>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</si>
  <si>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</si>
  <si>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</si>
  <si>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</si>
  <si>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</si>
  <si>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</si>
  <si>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</si>
  <si>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</si>
  <si>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</si>
  <si>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</si>
  <si>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</si>
  <si>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</si>
  <si>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</si>
  <si>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</si>
  <si>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</si>
  <si>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</si>
  <si>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</si>
  <si>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</si>
  <si>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</si>
  <si>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</si>
  <si>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</si>
  <si>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</si>
  <si>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</si>
  <si>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</si>
  <si>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</si>
  <si>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</si>
  <si>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</si>
  <si>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</si>
  <si>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</si>
  <si>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</si>
  <si>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</si>
  <si>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</si>
  <si>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</si>
  <si>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</si>
  <si>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</si>
  <si>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</si>
  <si>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</si>
  <si>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</si>
  <si>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</si>
  <si>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</si>
  <si>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</si>
  <si>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</si>
  <si>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</si>
  <si>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</si>
  <si>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</si>
  <si>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</si>
  <si>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</si>
  <si>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</si>
  <si>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</si>
  <si>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</si>
  <si>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</si>
  <si>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</si>
  <si>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</si>
  <si>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</si>
  <si>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</si>
  <si>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</si>
  <si>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</si>
  <si>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</si>
  <si>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</si>
  <si>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</si>
  <si>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</si>
  <si>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</si>
  <si>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</si>
  <si>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</si>
  <si>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</si>
  <si>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</si>
  <si>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</si>
  <si>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</si>
  <si>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</si>
  <si>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</si>
  <si>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</si>
  <si>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</si>
  <si>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</si>
  <si>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</si>
  <si>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</si>
  <si>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</si>
  <si>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</si>
  <si>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</si>
  <si>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</si>
  <si>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</si>
  <si>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</si>
  <si>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</si>
  <si>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</si>
  <si>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</si>
  <si>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</si>
  <si>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</si>
  <si>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</si>
  <si>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</si>
  <si>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</si>
  <si>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</si>
  <si>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</si>
  <si>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</si>
  <si>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</si>
  <si>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</si>
  <si>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</si>
  <si>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</si>
  <si>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</si>
  <si>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</si>
  <si>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</si>
  <si>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</si>
  <si>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</si>
  <si>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</si>
  <si>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</si>
  <si>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</si>
  <si>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</si>
  <si>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</si>
  <si>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</si>
  <si>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</si>
  <si>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</si>
  <si>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</si>
  <si>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</si>
  <si>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</si>
  <si>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</si>
  <si>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</si>
  <si>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</si>
  <si>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</si>
  <si>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</si>
  <si>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</si>
  <si>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</si>
  <si>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</si>
  <si>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</si>
  <si>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</si>
  <si>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</si>
  <si>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</si>
  <si>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</si>
  <si>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</si>
  <si>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</si>
  <si>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</si>
  <si>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</si>
  <si>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</si>
  <si>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</si>
  <si>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</si>
  <si>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</si>
  <si>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</si>
  <si>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</si>
  <si>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</si>
  <si>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</si>
  <si>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</si>
  <si>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</si>
  <si>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</si>
  <si>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</si>
  <si>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</si>
  <si>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</si>
  <si>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</si>
  <si>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</si>
  <si>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</si>
  <si>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</si>
  <si>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</si>
  <si>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</si>
  <si>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</si>
  <si>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</si>
  <si>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</si>
  <si>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</si>
  <si>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</si>
  <si>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</si>
  <si>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</si>
  <si>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</si>
  <si>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</si>
  <si>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</si>
  <si>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</si>
  <si>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</si>
  <si>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</si>
  <si>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</si>
  <si>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</si>
  <si>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</si>
  <si>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</si>
  <si>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</si>
  <si>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</si>
  <si>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</si>
  <si>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</si>
  <si>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</si>
  <si>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</si>
  <si>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</si>
  <si>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</si>
  <si>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</si>
  <si>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</si>
  <si>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</si>
  <si>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</si>
  <si>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</si>
  <si>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</si>
  <si>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</si>
  <si>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</si>
  <si>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</si>
  <si>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</si>
  <si>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</si>
  <si>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</si>
  <si>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</si>
  <si>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</si>
  <si>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</si>
  <si>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</si>
  <si>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</si>
  <si>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</si>
  <si>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</si>
  <si>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</si>
  <si>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</si>
  <si>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</si>
  <si>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</si>
  <si>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</si>
  <si>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</si>
  <si>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</si>
  <si>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</si>
  <si>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</si>
  <si>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</si>
  <si>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</si>
  <si>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</si>
  <si>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</si>
  <si>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</si>
  <si>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</si>
  <si>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</si>
  <si>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</si>
  <si>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</si>
  <si>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</si>
  <si>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</si>
  <si>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</si>
  <si>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</si>
  <si>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</si>
  <si>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</si>
  <si>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</si>
  <si>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</si>
  <si>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</si>
  <si>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</si>
  <si>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</si>
  <si>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</si>
  <si>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</si>
  <si>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</si>
  <si>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</si>
  <si>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</si>
  <si>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</si>
  <si>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</si>
  <si>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</si>
  <si>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</si>
  <si>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</si>
  <si>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</si>
  <si>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</si>
  <si>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</si>
  <si>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</si>
  <si>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</si>
  <si>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</si>
  <si>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</si>
  <si>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</si>
  <si>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</si>
  <si>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</si>
  <si>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</si>
  <si>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</si>
  <si>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</si>
  <si>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</si>
  <si>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</si>
  <si>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</si>
  <si>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</si>
  <si>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</si>
  <si>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</si>
  <si>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</si>
  <si>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</si>
  <si>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</si>
  <si>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</si>
  <si>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</si>
  <si>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</si>
  <si>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</si>
  <si>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</si>
  <si>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</si>
  <si>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</si>
  <si>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</si>
  <si>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</si>
  <si>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</si>
  <si>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</si>
  <si>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</si>
  <si>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</si>
  <si>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</si>
  <si>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</si>
  <si>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</si>
  <si>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</si>
  <si>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</si>
  <si>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</si>
  <si>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</si>
  <si>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</si>
  <si>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</si>
  <si>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</si>
  <si>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</si>
  <si>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</si>
  <si>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</si>
  <si>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</si>
  <si>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</si>
  <si>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</si>
  <si>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</si>
  <si>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</si>
  <si>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</si>
  <si>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</si>
  <si>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</si>
  <si>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</si>
  <si>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</si>
  <si>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</si>
  <si>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</si>
  <si>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</si>
  <si>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</si>
  <si>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</si>
  <si>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</si>
  <si>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</si>
  <si>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</si>
  <si>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</si>
  <si>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</si>
  <si>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</si>
  <si>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</si>
  <si>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</si>
  <si>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</si>
  <si>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</si>
  <si>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</si>
  <si>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</si>
  <si>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</si>
  <si>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</si>
  <si>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</si>
  <si>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</si>
  <si>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</si>
  <si>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</si>
  <si>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</si>
  <si>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</si>
  <si>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</si>
  <si>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</si>
  <si>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</si>
  <si>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</si>
  <si>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</si>
  <si>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</si>
  <si>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</si>
  <si>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</si>
  <si>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</si>
  <si>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</si>
  <si>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</si>
  <si>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</si>
  <si>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</si>
  <si>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</si>
  <si>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</si>
  <si>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</si>
  <si>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</si>
  <si>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</si>
  <si>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</si>
  <si>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</si>
  <si>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</si>
  <si>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</si>
  <si>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</si>
  <si>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</si>
  <si>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</si>
  <si>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</si>
  <si>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</si>
  <si>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</si>
  <si>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</si>
  <si>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</si>
  <si>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</si>
  <si>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</si>
  <si>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</si>
  <si>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</si>
  <si>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</si>
  <si>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</si>
  <si>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</si>
  <si>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</si>
  <si>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</si>
  <si>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</si>
  <si>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</si>
  <si>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</si>
  <si>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</si>
  <si>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</si>
  <si>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</si>
  <si>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</si>
  <si>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</si>
  <si>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</si>
  <si>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</si>
  <si>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</si>
  <si>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</si>
  <si>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</si>
  <si>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</si>
  <si>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</si>
  <si>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</si>
  <si>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</si>
  <si>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</si>
  <si>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</si>
  <si>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</si>
  <si>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</si>
  <si>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</si>
  <si>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</si>
  <si>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</si>
  <si>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</si>
  <si>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</si>
  <si>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</si>
  <si>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</si>
  <si>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</si>
  <si>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</si>
  <si>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</si>
  <si>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</si>
  <si>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</si>
  <si>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</si>
  <si>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</si>
  <si>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</si>
  <si>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</si>
  <si>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</si>
  <si>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</si>
  <si>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</si>
  <si>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</si>
  <si>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</si>
  <si>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</si>
  <si>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</si>
  <si>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</si>
  <si>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</si>
  <si>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</si>
  <si>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</si>
  <si>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</si>
  <si>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</si>
  <si>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</si>
  <si>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</si>
  <si>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</si>
  <si>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</si>
  <si>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</si>
  <si>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</si>
  <si>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</si>
  <si>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</si>
  <si>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</si>
  <si>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</si>
  <si>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</si>
  <si>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</si>
  <si>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</si>
  <si>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</si>
  <si>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</si>
  <si>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</si>
  <si>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</si>
  <si>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</si>
  <si>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</si>
  <si>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</si>
  <si>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</si>
  <si>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</si>
  <si>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</si>
  <si>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</si>
  <si>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</si>
  <si>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</si>
  <si>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</si>
  <si>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</si>
  <si>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</si>
  <si>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</si>
  <si>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</si>
  <si>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</si>
  <si>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</si>
  <si>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</si>
  <si>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</si>
  <si>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</si>
  <si>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</si>
  <si>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</si>
  <si>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</si>
  <si>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</si>
  <si>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</si>
  <si>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</si>
  <si>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</si>
  <si>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</si>
  <si>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</si>
  <si>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</si>
  <si>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</si>
  <si>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</si>
  <si>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</si>
  <si>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</si>
  <si>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</si>
  <si>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</si>
  <si>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</si>
  <si>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</si>
  <si>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</si>
  <si>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</si>
  <si>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</si>
  <si>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</si>
  <si>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</si>
  <si>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</si>
  <si>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</si>
  <si>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</si>
  <si>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</si>
  <si>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</si>
  <si>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</si>
  <si>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</si>
  <si>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</si>
  <si>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</si>
  <si>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</si>
  <si>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</si>
  <si>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</si>
  <si>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</si>
  <si>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</si>
  <si>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</si>
  <si>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</si>
  <si>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</si>
  <si>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</si>
  <si>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</si>
  <si>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</si>
  <si>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</si>
  <si>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</si>
  <si>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</si>
  <si>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</si>
  <si>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</si>
  <si>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</si>
  <si>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</si>
  <si>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</si>
  <si>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</si>
  <si>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</si>
  <si>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</si>
  <si>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</si>
  <si>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</si>
  <si>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</si>
  <si>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</si>
  <si>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</si>
  <si>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</si>
  <si>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</si>
  <si>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</si>
  <si>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</si>
  <si>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</si>
  <si>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</si>
  <si>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</si>
  <si>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</si>
  <si>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</si>
  <si>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</si>
  <si>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</si>
  <si>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</si>
  <si>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</si>
  <si>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</si>
  <si>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</si>
  <si>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</si>
  <si>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</si>
  <si>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</si>
  <si>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</si>
  <si>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</si>
  <si>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</si>
  <si>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</si>
  <si>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</si>
  <si>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</si>
  <si>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</si>
  <si>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</si>
  <si>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</si>
  <si>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</si>
  <si>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</si>
  <si>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</si>
  <si>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</si>
  <si>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</si>
  <si>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</si>
  <si>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</si>
  <si>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</si>
  <si>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</si>
  <si>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</si>
  <si>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</si>
  <si>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</si>
  <si>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</si>
  <si>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</si>
  <si>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</si>
  <si>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</si>
  <si>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</si>
  <si>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</si>
  <si>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</si>
  <si>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</si>
  <si>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</si>
  <si>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</si>
  <si>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</si>
  <si>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</si>
  <si>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</si>
  <si>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</si>
  <si>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</si>
  <si>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</si>
  <si>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</si>
  <si>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</si>
  <si>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</si>
  <si>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</si>
  <si>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</si>
  <si>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</si>
  <si>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</si>
  <si>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</si>
  <si>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</si>
  <si>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</si>
  <si>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</si>
  <si>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</si>
  <si>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</si>
  <si>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</si>
  <si>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</si>
  <si>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</si>
  <si>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</si>
  <si>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</si>
  <si>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</si>
  <si>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</si>
  <si>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</si>
  <si>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</si>
  <si>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</si>
  <si>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</si>
  <si>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</si>
  <si>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</si>
  <si>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</si>
  <si>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</si>
  <si>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</si>
  <si>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</si>
  <si>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</si>
  <si>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</si>
  <si>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</si>
  <si>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</si>
  <si>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</si>
  <si>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</si>
  <si>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</si>
  <si>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</si>
  <si>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</si>
  <si>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</si>
  <si>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</si>
  <si>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</si>
  <si>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</si>
  <si>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</si>
  <si>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</si>
  <si>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</si>
  <si>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</si>
  <si>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</si>
  <si>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</si>
  <si>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</si>
  <si>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</si>
  <si>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</si>
  <si>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</si>
  <si>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</si>
  <si>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</si>
  <si>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</si>
  <si>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</si>
  <si>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</si>
  <si>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</si>
  <si>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</si>
  <si>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</si>
  <si>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</si>
  <si>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</si>
  <si>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</si>
  <si>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</si>
  <si>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</si>
  <si>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</si>
  <si>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</si>
  <si>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</si>
  <si>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</si>
  <si>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</si>
  <si>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</si>
  <si>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</si>
  <si>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</si>
  <si>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</si>
  <si>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</si>
  <si>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</si>
  <si>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</si>
  <si>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</si>
  <si>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</si>
  <si>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</si>
  <si>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</si>
  <si>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</si>
  <si>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</si>
  <si>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</si>
  <si>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</si>
  <si>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</si>
  <si>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</si>
  <si>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</si>
  <si>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</si>
  <si>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</si>
  <si>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</si>
  <si>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</si>
  <si>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</si>
  <si>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</si>
  <si>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</si>
  <si>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</si>
  <si>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</si>
  <si>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</si>
  <si>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</si>
  <si>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</si>
  <si>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</si>
  <si>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</si>
  <si>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</si>
  <si>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</si>
  <si>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</si>
  <si>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</si>
  <si>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</si>
  <si>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</si>
  <si>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</si>
  <si>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</si>
  <si>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</si>
  <si>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</si>
  <si>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</si>
  <si>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</si>
  <si>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</si>
  <si>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</si>
  <si>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</si>
  <si>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</si>
  <si>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</si>
  <si>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</si>
  <si>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</si>
  <si>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</si>
  <si>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</si>
  <si>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</si>
  <si>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</si>
  <si>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</si>
  <si>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</si>
  <si>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</si>
  <si>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</si>
  <si>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</si>
  <si>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</si>
  <si>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</si>
  <si>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</si>
  <si>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</si>
  <si>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</si>
  <si>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</si>
  <si>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</si>
  <si>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</si>
  <si>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</si>
  <si>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</si>
  <si>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</si>
  <si>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</si>
  <si>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</si>
  <si>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</si>
  <si>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</si>
  <si>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</si>
  <si>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</si>
  <si>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</si>
  <si>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</si>
  <si>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</si>
  <si>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</si>
  <si>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</si>
  <si>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</si>
  <si>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</si>
  <si>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</si>
  <si>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</si>
  <si>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</si>
  <si>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</si>
  <si>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</si>
  <si>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</si>
  <si>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</si>
  <si>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</si>
  <si>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</si>
  <si>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</si>
  <si>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</si>
  <si>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</si>
  <si>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</si>
  <si>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</si>
  <si>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</si>
  <si>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</si>
  <si>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</si>
  <si>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</si>
  <si>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</si>
  <si>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</si>
  <si>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</si>
  <si>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</si>
  <si>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</si>
  <si>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</si>
  <si>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</si>
  <si>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</si>
  <si>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</si>
  <si>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</si>
  <si>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</si>
  <si>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</si>
  <si>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</si>
  <si>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</si>
  <si>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</si>
  <si>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</si>
  <si>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</si>
  <si>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</si>
  <si>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</si>
  <si>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</si>
  <si>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</si>
  <si>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</si>
  <si>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</si>
  <si>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</si>
  <si>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</si>
  <si>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</si>
  <si>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</si>
  <si>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</si>
  <si>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</si>
  <si>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</si>
  <si>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</si>
  <si>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</si>
  <si>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</si>
  <si>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</si>
  <si>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</si>
  <si>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</si>
  <si>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</si>
  <si>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</si>
  <si>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</si>
  <si>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</si>
  <si>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</si>
  <si>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</si>
  <si>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</si>
  <si>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</si>
  <si>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</si>
  <si>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</si>
  <si>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</si>
  <si>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</si>
  <si>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</si>
  <si>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</si>
  <si>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</si>
  <si>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</si>
  <si>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</si>
  <si>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</si>
  <si>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</si>
  <si>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</si>
  <si>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</si>
  <si>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</si>
  <si>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</si>
  <si>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</si>
  <si>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</si>
  <si>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</si>
  <si>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</si>
  <si>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</si>
  <si>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</si>
  <si>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</si>
  <si>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</si>
  <si>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</si>
  <si>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</si>
  <si>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</si>
  <si>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</si>
  <si>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</si>
  <si>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</si>
  <si>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</si>
  <si>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</si>
  <si>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</si>
  <si>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</si>
  <si>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</si>
  <si>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</si>
  <si>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</si>
  <si>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</si>
  <si>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</si>
  <si>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</si>
  <si>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</si>
  <si>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</si>
  <si>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</si>
  <si>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</si>
  <si>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</si>
  <si>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</si>
  <si>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</si>
  <si>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</si>
  <si>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</si>
  <si>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</si>
  <si>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</si>
  <si>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</si>
  <si>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</si>
  <si>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</si>
  <si>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</si>
  <si>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</si>
  <si>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</si>
  <si>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</si>
  <si>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</si>
  <si>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</si>
  <si>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</si>
  <si>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</si>
  <si>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</si>
  <si>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</si>
  <si>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</si>
  <si>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</si>
  <si>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</si>
  <si>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</si>
  <si>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</si>
  <si>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</si>
  <si>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</si>
  <si>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</si>
  <si>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</si>
  <si>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</si>
  <si>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</si>
  <si>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</si>
  <si>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</si>
  <si>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</si>
  <si>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</si>
  <si>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</si>
  <si>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</si>
  <si>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</si>
  <si>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</si>
  <si>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</si>
  <si>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</si>
  <si>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</si>
  <si>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</si>
  <si>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</si>
  <si>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</si>
  <si>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</si>
  <si>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</si>
  <si>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</si>
  <si>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</si>
  <si>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</si>
  <si>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</si>
  <si>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</si>
  <si>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</si>
  <si>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</si>
  <si>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</si>
  <si>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</si>
  <si>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</si>
  <si>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</si>
  <si>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</si>
  <si>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</si>
  <si>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</si>
  <si>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</si>
  <si>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</si>
  <si>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</si>
  <si>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</si>
  <si>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</si>
  <si>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</si>
  <si>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</si>
  <si>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</si>
  <si>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</si>
  <si>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</si>
  <si>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</si>
  <si>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</si>
  <si>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</si>
  <si>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</si>
  <si>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</si>
  <si>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</si>
  <si>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</si>
  <si>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</si>
  <si>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</si>
  <si>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</si>
  <si>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</si>
  <si>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</si>
  <si>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</si>
  <si>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</si>
  <si>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</si>
  <si>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</si>
  <si>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</si>
  <si>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</si>
  <si>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</si>
  <si>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</si>
  <si>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</si>
  <si>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</si>
  <si>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</si>
  <si>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</si>
  <si>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</si>
  <si>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</si>
  <si>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</si>
  <si>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</si>
  <si>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</si>
  <si>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</si>
  <si>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</si>
  <si>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</si>
  <si>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</si>
  <si>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</si>
  <si>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</si>
  <si>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</si>
  <si>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</si>
  <si>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</si>
  <si>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</si>
  <si>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</si>
  <si>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</si>
  <si>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</si>
  <si>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</si>
  <si>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</si>
  <si>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</si>
  <si>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</si>
  <si>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</si>
  <si>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</si>
  <si>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</si>
  <si>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</si>
  <si>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</si>
  <si>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</si>
  <si>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</si>
  <si>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</si>
  <si>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</si>
  <si>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</si>
  <si>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</si>
  <si>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</si>
  <si>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</si>
  <si>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</si>
  <si>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</si>
  <si>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</si>
  <si>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</si>
  <si>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</si>
  <si>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</si>
  <si>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</si>
  <si>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</si>
  <si>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</si>
  <si>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</si>
  <si>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</si>
  <si>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</si>
  <si>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</si>
  <si>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</si>
  <si>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</si>
  <si>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</si>
  <si>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</si>
  <si>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</si>
  <si>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</si>
  <si>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</si>
  <si>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</si>
  <si>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</si>
  <si>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</si>
  <si>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</si>
  <si>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</si>
  <si>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</si>
  <si>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</si>
  <si>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</si>
  <si>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</si>
  <si>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</si>
  <si>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</si>
  <si>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</si>
  <si>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</si>
  <si>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</si>
  <si>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</si>
  <si>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</si>
  <si>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</si>
  <si>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</si>
  <si>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</si>
  <si>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</si>
  <si>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</si>
  <si>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</si>
  <si>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</si>
  <si>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</si>
  <si>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</si>
  <si>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</si>
  <si>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</si>
  <si>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</si>
  <si>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</si>
  <si>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</si>
  <si>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</si>
  <si>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</si>
  <si>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</si>
  <si>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</si>
  <si>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</si>
  <si>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</si>
  <si>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</si>
  <si>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</si>
  <si>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</si>
  <si>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</si>
  <si>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</si>
  <si>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</si>
  <si>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</si>
  <si>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</si>
  <si>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</si>
  <si>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</si>
  <si>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</si>
  <si>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</si>
  <si>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</si>
  <si>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</si>
  <si>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</si>
  <si>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</si>
  <si>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</si>
  <si>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</si>
  <si>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</si>
  <si>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</si>
  <si>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</si>
  <si>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</si>
  <si>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</si>
  <si>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</si>
  <si>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</si>
  <si>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</si>
  <si>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</si>
  <si>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</si>
  <si>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</si>
  <si>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</si>
  <si>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</si>
  <si>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</si>
  <si>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</si>
  <si>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</si>
  <si>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</si>
  <si>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</si>
  <si>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</si>
  <si>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</si>
  <si>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</si>
  <si>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</si>
  <si>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</si>
  <si>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</si>
  <si>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</si>
  <si>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</si>
  <si>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</si>
  <si>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</si>
  <si>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</si>
  <si>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</si>
  <si>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</si>
  <si>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</si>
  <si>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</si>
  <si>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</si>
  <si>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</si>
  <si>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</si>
  <si>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</si>
  <si>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</si>
  <si>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</si>
  <si>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</si>
  <si>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</si>
  <si>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</si>
  <si>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</si>
  <si>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</si>
  <si>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</si>
  <si>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</si>
  <si>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</si>
  <si>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</si>
  <si>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</si>
  <si>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</si>
  <si>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</si>
  <si>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</si>
  <si>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</si>
  <si>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</si>
  <si>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</si>
  <si>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</si>
  <si>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</si>
  <si>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</si>
  <si>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</si>
  <si>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</si>
  <si>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</si>
  <si>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</si>
  <si>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</si>
  <si>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</si>
  <si>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</si>
  <si>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</si>
  <si>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</si>
  <si>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</si>
  <si>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</si>
  <si>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</si>
  <si>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</si>
  <si>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</si>
  <si>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</si>
  <si>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</si>
  <si>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</si>
  <si>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</si>
  <si>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</si>
  <si>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</si>
  <si>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</si>
  <si>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</si>
  <si>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</si>
  <si>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</si>
  <si>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</si>
  <si>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</si>
  <si>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</si>
  <si>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</si>
  <si>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</si>
  <si>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</si>
  <si>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</si>
  <si>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</si>
  <si>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</si>
  <si>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</si>
  <si>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</si>
  <si>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</si>
  <si>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</si>
  <si>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</si>
  <si>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</si>
  <si>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</si>
  <si>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</si>
  <si>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</si>
  <si>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</si>
  <si>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</si>
  <si>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</si>
  <si>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</si>
  <si>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</si>
  <si>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</si>
  <si>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</si>
  <si>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</si>
  <si>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</si>
  <si>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</si>
  <si>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</si>
  <si>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</si>
  <si>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</si>
  <si>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</si>
  <si>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</si>
  <si>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</si>
  <si>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</si>
  <si>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</si>
  <si>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</si>
  <si>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</si>
  <si>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</si>
  <si>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</si>
  <si>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</si>
  <si>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</si>
  <si>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</si>
  <si>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</si>
  <si>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</si>
  <si>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</si>
  <si>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</si>
  <si>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</si>
  <si>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</si>
  <si>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</si>
  <si>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</si>
  <si>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</si>
  <si>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</si>
  <si>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</si>
  <si>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</si>
  <si>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</si>
  <si>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</si>
  <si>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</si>
  <si>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</si>
  <si>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</si>
  <si>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</si>
  <si>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</si>
  <si>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</si>
  <si>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</si>
  <si>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</si>
  <si>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</si>
  <si>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</si>
  <si>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</si>
  <si>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</si>
  <si>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</si>
  <si>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</si>
  <si>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</si>
  <si>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</si>
  <si>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</si>
  <si>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</si>
  <si>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</si>
  <si>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</si>
  <si>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</si>
  <si>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</si>
  <si>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</si>
  <si>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</si>
  <si>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</si>
  <si>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</si>
  <si>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</si>
  <si>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</si>
  <si>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</si>
  <si>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</si>
  <si>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</si>
  <si>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</si>
  <si>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</si>
  <si>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</si>
  <si>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</si>
  <si>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</si>
  <si>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</si>
  <si>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</si>
  <si>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</si>
  <si>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</si>
  <si>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</si>
  <si>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</si>
  <si>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</si>
  <si>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</si>
  <si>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</si>
  <si>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</si>
  <si>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</si>
  <si>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</si>
  <si>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</si>
  <si>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</si>
  <si>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</si>
  <si>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</si>
  <si>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</si>
  <si>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</si>
  <si>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</si>
  <si>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</si>
  <si>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</si>
  <si>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</si>
  <si>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</si>
  <si>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</si>
  <si>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</si>
  <si>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</si>
  <si>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</si>
  <si>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</si>
  <si>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</si>
  <si>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</si>
  <si>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</si>
  <si>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</si>
  <si>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</si>
  <si>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</si>
  <si>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</si>
  <si>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</si>
  <si>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</si>
  <si>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</si>
  <si>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</si>
  <si>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</si>
  <si>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</si>
  <si>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</si>
  <si>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</si>
  <si>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</si>
  <si>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</si>
  <si>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</si>
  <si>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</si>
  <si>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</si>
  <si>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</si>
  <si>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</si>
  <si>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</si>
  <si>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</si>
  <si>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</si>
  <si>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</si>
  <si>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</si>
  <si>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</si>
  <si>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</si>
  <si>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</si>
  <si>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</si>
  <si>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</si>
  <si>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</si>
  <si>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</si>
  <si>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</si>
  <si>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</si>
  <si>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</si>
  <si>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</si>
  <si>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</si>
  <si>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</si>
  <si>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</si>
  <si>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</si>
  <si>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</si>
  <si>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</si>
  <si>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</si>
  <si>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</si>
  <si>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</si>
  <si>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</si>
  <si>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</si>
  <si>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</si>
  <si>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</si>
  <si>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</si>
  <si>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</si>
  <si>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</si>
  <si>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</si>
  <si>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</si>
  <si>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</si>
  <si>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</si>
  <si>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</si>
  <si>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</si>
  <si>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</si>
  <si>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</si>
  <si>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</si>
  <si>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</si>
  <si>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</si>
  <si>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</si>
  <si>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</si>
  <si>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</si>
  <si>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</si>
  <si>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</si>
  <si>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</si>
  <si>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</si>
  <si>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</si>
  <si>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</si>
  <si>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</si>
  <si>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</si>
  <si>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</si>
  <si>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</si>
  <si>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</si>
  <si>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</si>
  <si>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</si>
  <si>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</si>
  <si>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</si>
  <si>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</si>
  <si>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</si>
  <si>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</si>
  <si>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</si>
  <si>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</si>
  <si>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</si>
  <si>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</si>
  <si>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</si>
  <si>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</si>
  <si>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</si>
  <si>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</si>
  <si>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</si>
  <si>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</si>
  <si>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</si>
  <si>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</si>
  <si>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</si>
  <si>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</si>
  <si>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</si>
  <si>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</si>
  <si>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</si>
  <si>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</si>
  <si>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</si>
  <si>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</si>
  <si>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</si>
  <si>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</si>
  <si>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</si>
  <si>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</si>
  <si>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</si>
  <si>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</si>
  <si>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</si>
  <si>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</si>
  <si>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</si>
  <si>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</si>
  <si>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</si>
  <si>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</si>
  <si>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</si>
  <si>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</si>
  <si>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</si>
  <si>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</si>
  <si>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</si>
  <si>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</si>
  <si>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</si>
  <si>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</si>
  <si>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</si>
  <si>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</si>
  <si>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</si>
  <si>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</si>
  <si>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</si>
  <si>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</si>
  <si>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</si>
  <si>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</si>
  <si>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</si>
  <si>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</si>
  <si>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</si>
  <si>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</si>
  <si>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</si>
  <si>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</si>
  <si>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</si>
  <si>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</si>
  <si>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</si>
  <si>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</si>
  <si>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</si>
  <si>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</si>
  <si>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</si>
  <si>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</si>
  <si>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</si>
  <si>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</si>
  <si>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</si>
  <si>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</si>
  <si>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</si>
  <si>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</si>
  <si>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</si>
  <si>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</si>
  <si>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</si>
  <si>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</si>
  <si>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</si>
  <si>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</si>
  <si>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</si>
  <si>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</si>
  <si>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</si>
  <si>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</si>
  <si>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</si>
  <si>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</si>
  <si>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</si>
  <si>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</si>
  <si>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</si>
  <si>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</si>
  <si>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</si>
  <si>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</si>
  <si>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</si>
  <si>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</si>
  <si>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</si>
  <si>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</si>
  <si>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</si>
  <si>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</si>
  <si>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</si>
  <si>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</si>
  <si>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</si>
  <si>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</si>
  <si>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</si>
  <si>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</si>
  <si>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</si>
  <si>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</si>
  <si>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</si>
  <si>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</si>
  <si>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</si>
  <si>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</si>
  <si>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</si>
  <si>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</si>
  <si>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</si>
  <si>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</si>
  <si>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</si>
  <si>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</si>
  <si>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</si>
  <si>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</si>
  <si>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</si>
  <si>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</si>
  <si>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</si>
  <si>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</si>
  <si>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</si>
  <si>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</si>
  <si>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</si>
  <si>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</si>
  <si>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</si>
  <si>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</si>
  <si>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</si>
  <si>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</si>
  <si>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</si>
  <si>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</si>
  <si>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</si>
  <si>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</si>
  <si>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</si>
  <si>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</si>
  <si>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</si>
  <si>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</si>
  <si>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</si>
  <si>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</si>
  <si>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</si>
  <si>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</si>
  <si>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</si>
  <si>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</si>
  <si>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</si>
  <si>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</si>
  <si>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</si>
  <si>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</si>
  <si>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</si>
  <si>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</si>
  <si>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</si>
  <si>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</si>
  <si>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</si>
  <si>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</si>
  <si>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</si>
  <si>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</si>
  <si>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</si>
  <si>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</si>
  <si>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</si>
  <si>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</si>
  <si>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</si>
  <si>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</si>
  <si>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</si>
  <si>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</si>
  <si>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</si>
  <si>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</si>
  <si>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</si>
  <si>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</si>
  <si>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</si>
  <si>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</si>
  <si>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</si>
  <si>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</si>
  <si>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</si>
  <si>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</si>
  <si>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</si>
  <si>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</si>
  <si>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</si>
  <si>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</si>
  <si>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</si>
  <si>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</si>
  <si>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</si>
  <si>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</si>
  <si>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</si>
  <si>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</si>
  <si>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</si>
  <si>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</si>
  <si>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</si>
  <si>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</si>
  <si>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</si>
  <si>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</si>
  <si>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</si>
  <si>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</si>
  <si>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</si>
  <si>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</si>
  <si>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</si>
  <si>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</si>
  <si>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</si>
  <si>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</si>
  <si>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</si>
  <si>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</si>
  <si>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</si>
  <si>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</si>
  <si>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</si>
  <si>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</si>
  <si>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</si>
  <si>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</si>
  <si>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</si>
  <si>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</si>
  <si>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</si>
  <si>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</si>
  <si>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</si>
  <si>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</si>
  <si>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</si>
  <si>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</si>
  <si>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</si>
  <si>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</si>
  <si>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</si>
  <si>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</si>
  <si>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</si>
  <si>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</si>
  <si>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</si>
  <si>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</si>
  <si>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</si>
  <si>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</si>
  <si>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</si>
  <si>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</si>
  <si>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</si>
  <si>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</si>
  <si>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</si>
  <si>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</si>
  <si>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</si>
  <si>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</si>
  <si>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</si>
  <si>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</si>
  <si>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</si>
  <si>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</si>
  <si>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</si>
  <si>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</si>
  <si>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</si>
  <si>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</si>
  <si>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</si>
  <si>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</si>
  <si>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</si>
  <si>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</si>
  <si>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</si>
  <si>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</si>
  <si>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</si>
  <si>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</si>
  <si>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</si>
  <si>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</si>
  <si>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</si>
  <si>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</si>
  <si>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</si>
  <si>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</si>
  <si>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</si>
  <si>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</si>
  <si>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</si>
  <si>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</si>
  <si>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</si>
  <si>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</si>
  <si>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</si>
  <si>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</si>
  <si>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</si>
  <si>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</si>
  <si>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</si>
  <si>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</si>
  <si>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</si>
  <si>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</si>
  <si>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</si>
  <si>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</si>
  <si>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</si>
  <si>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</si>
  <si>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</si>
  <si>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</si>
  <si>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</si>
  <si>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</si>
  <si>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</si>
  <si>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</si>
  <si>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</si>
  <si>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</si>
  <si>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</si>
  <si>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</si>
  <si>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</si>
  <si>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</si>
  <si>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</si>
  <si>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</si>
  <si>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</si>
  <si>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</si>
  <si>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</si>
  <si>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</si>
  <si>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</si>
  <si>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</si>
  <si>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</si>
  <si>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</si>
  <si>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</si>
  <si>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</si>
  <si>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</si>
  <si>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</si>
  <si>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</si>
  <si>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</si>
  <si>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</si>
  <si>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</si>
  <si>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</si>
  <si>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</si>
  <si>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</si>
  <si>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</si>
  <si>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</si>
  <si>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</si>
  <si>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</si>
  <si>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</si>
  <si>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</si>
  <si>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</si>
  <si>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</si>
  <si>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</si>
  <si>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</si>
  <si>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</si>
  <si>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</si>
  <si>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</si>
  <si>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</si>
  <si>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</si>
  <si>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</si>
  <si>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</si>
  <si>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</si>
  <si>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</si>
  <si>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</si>
  <si>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</si>
  <si>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</si>
  <si>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</si>
  <si>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</si>
  <si>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</si>
  <si>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</si>
  <si>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</si>
  <si>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</si>
  <si>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</si>
  <si>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</si>
  <si>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</si>
  <si>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</si>
  <si>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</si>
  <si>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</si>
  <si>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</si>
  <si>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</si>
  <si>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</si>
  <si>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</si>
  <si>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</si>
  <si>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</si>
  <si>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</si>
  <si>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</si>
  <si>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</si>
  <si>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</si>
  <si>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</si>
  <si>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</si>
  <si>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</si>
  <si>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</si>
  <si>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</si>
  <si>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</si>
  <si>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</si>
  <si>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</si>
  <si>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</si>
  <si>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</si>
  <si>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</si>
  <si>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</si>
  <si>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</si>
  <si>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</si>
  <si>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</si>
  <si>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</si>
  <si>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</si>
  <si>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</si>
  <si>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</si>
  <si>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</si>
  <si>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</si>
  <si>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</si>
  <si>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</si>
  <si>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</si>
  <si>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</si>
  <si>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</si>
  <si>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</si>
  <si>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</si>
  <si>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</si>
  <si>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</si>
  <si>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</si>
  <si>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</si>
  <si>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</si>
  <si>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</si>
  <si>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</si>
  <si>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</si>
  <si>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</si>
  <si>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</si>
  <si>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</si>
  <si>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</si>
  <si>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</si>
  <si>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</si>
  <si>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</si>
  <si>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</si>
  <si>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</si>
  <si>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</si>
  <si>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</si>
  <si>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</si>
  <si>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</si>
  <si>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</si>
  <si>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</si>
  <si>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</si>
  <si>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</si>
  <si>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</si>
  <si>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</si>
  <si>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</si>
  <si>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</si>
  <si>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</si>
  <si>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</si>
  <si>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</si>
  <si>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</si>
  <si>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</si>
  <si>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</si>
  <si>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</si>
  <si>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</si>
  <si>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</si>
  <si>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</si>
  <si>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</si>
  <si>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</si>
  <si>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</si>
  <si>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</si>
  <si>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</si>
  <si>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</si>
  <si>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</si>
  <si>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</si>
  <si>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</si>
  <si>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</si>
  <si>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</si>
  <si>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</si>
  <si>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</si>
  <si>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</si>
  <si>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</si>
  <si>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</si>
  <si>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</si>
  <si>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</si>
  <si>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</si>
  <si>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</si>
  <si>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</si>
  <si>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</si>
  <si>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</si>
  <si>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</si>
  <si>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</si>
  <si>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</si>
  <si>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</si>
  <si>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</si>
  <si>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</si>
  <si>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</si>
  <si>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</si>
  <si>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</si>
  <si>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</si>
  <si>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</si>
  <si>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</si>
  <si>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</si>
  <si>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</si>
  <si>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</si>
  <si>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</si>
  <si>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</si>
  <si>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</si>
  <si>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</si>
  <si>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</si>
  <si>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</si>
  <si>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</si>
  <si>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</si>
  <si>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</si>
  <si>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</si>
  <si>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</si>
  <si>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</si>
  <si>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</si>
  <si>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</si>
  <si>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</si>
  <si>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</si>
  <si>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</si>
  <si>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</si>
  <si>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</si>
  <si>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</si>
  <si>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</si>
  <si>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</si>
  <si>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</si>
  <si>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</si>
  <si>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</si>
  <si>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</si>
  <si>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</si>
  <si>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</si>
  <si>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</si>
  <si>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</si>
  <si>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</si>
  <si>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</si>
  <si>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</si>
  <si>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</si>
  <si>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</si>
  <si>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</si>
  <si>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</si>
  <si>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</si>
  <si>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</si>
  <si>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</si>
  <si>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</si>
  <si>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</si>
  <si>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</si>
  <si>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</si>
  <si>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</si>
  <si>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</si>
  <si>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</si>
  <si>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</si>
  <si>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</si>
  <si>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</si>
  <si>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</si>
  <si>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</si>
  <si>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</si>
  <si>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</si>
  <si>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</si>
  <si>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</si>
  <si>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</si>
  <si>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</si>
  <si>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</si>
  <si>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</si>
  <si>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</si>
  <si>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</si>
  <si>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</si>
  <si>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</si>
  <si>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</si>
  <si>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</si>
  <si>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</si>
  <si>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</si>
  <si>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</si>
  <si>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</si>
  <si>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</si>
  <si>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</si>
  <si>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</si>
  <si>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</si>
  <si>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</si>
  <si>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</si>
  <si>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</si>
  <si>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</si>
  <si>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</si>
  <si>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</si>
  <si>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</si>
  <si>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</si>
  <si>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</si>
  <si>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</si>
  <si>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</si>
  <si>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</si>
  <si>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</si>
  <si>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</si>
  <si>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</si>
  <si>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</si>
  <si>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</si>
  <si>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</si>
  <si>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</si>
  <si>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</si>
  <si>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</si>
  <si>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</si>
  <si>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</si>
  <si>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</si>
  <si>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</si>
  <si>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</si>
  <si>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</si>
  <si>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</si>
  <si>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</si>
  <si>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</si>
  <si>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</si>
  <si>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</si>
  <si>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</si>
  <si>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</si>
  <si>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</si>
  <si>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</si>
  <si>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</si>
  <si>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</si>
  <si>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</si>
  <si>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</si>
  <si>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</si>
  <si>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</si>
  <si>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</si>
  <si>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</si>
  <si>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</si>
  <si>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</si>
  <si>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</si>
  <si>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</si>
  <si>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</si>
  <si>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</si>
  <si>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</si>
  <si>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</si>
  <si>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</si>
  <si>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</si>
  <si>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</si>
  <si>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</si>
  <si>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</si>
  <si>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</si>
  <si>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</si>
  <si>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</si>
  <si>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</si>
  <si>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</si>
  <si>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</si>
  <si>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</si>
  <si>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</si>
  <si>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</si>
  <si>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</si>
  <si>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</si>
  <si>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</si>
  <si>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</si>
  <si>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</si>
  <si>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</si>
  <si>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</si>
  <si>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</si>
  <si>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</si>
  <si>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</si>
  <si>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</si>
  <si>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</si>
  <si>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</si>
  <si>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</si>
  <si>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</si>
  <si>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</si>
  <si>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</si>
  <si>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</si>
  <si>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</si>
  <si>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</si>
  <si>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</si>
  <si>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</si>
  <si>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</si>
  <si>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</si>
  <si>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</si>
  <si>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</si>
  <si>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</si>
  <si>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</si>
  <si>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</si>
  <si>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</si>
  <si>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</si>
  <si>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</si>
  <si>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</si>
  <si>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</si>
  <si>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</si>
  <si>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</si>
  <si>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</si>
  <si>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</si>
  <si>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</si>
  <si>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</si>
  <si>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</si>
  <si>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</si>
  <si>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</si>
  <si>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</si>
  <si>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</si>
  <si>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</si>
  <si>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</si>
  <si>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</si>
  <si>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</si>
  <si>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</si>
  <si>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</si>
  <si>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</si>
  <si>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</si>
  <si>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</si>
  <si>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</si>
  <si>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</si>
  <si>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</si>
  <si>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</si>
  <si>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</si>
  <si>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</si>
  <si>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</si>
  <si>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</si>
  <si>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</si>
  <si>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</si>
  <si>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</si>
  <si>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</si>
  <si>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</si>
  <si>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</si>
  <si>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</si>
  <si>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</si>
  <si>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</si>
  <si>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</si>
  <si>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</si>
  <si>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</si>
  <si>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</si>
  <si>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</si>
  <si>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</si>
  <si>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</si>
  <si>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</si>
  <si>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</si>
  <si>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</si>
  <si>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</si>
  <si>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</si>
  <si>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</si>
  <si>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</si>
  <si>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</si>
  <si>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</si>
  <si>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</si>
  <si>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</si>
  <si>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</si>
  <si>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</si>
  <si>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</si>
  <si>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</si>
  <si>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</si>
  <si>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</si>
  <si>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</si>
  <si>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</si>
  <si>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</si>
  <si>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</si>
  <si>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</si>
  <si>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</si>
  <si>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</si>
  <si>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</si>
  <si>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</si>
  <si>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</si>
  <si>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</si>
  <si>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</si>
  <si>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</si>
  <si>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</si>
  <si>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</si>
  <si>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</si>
  <si>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</si>
  <si>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</si>
  <si>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</si>
  <si>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</si>
  <si>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</si>
  <si>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</si>
  <si>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</si>
  <si>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</si>
  <si>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</si>
  <si>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</si>
  <si>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</si>
  <si>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</si>
  <si>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</si>
  <si>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</si>
  <si>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</si>
  <si>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</si>
  <si>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</si>
  <si>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</si>
  <si>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</si>
  <si>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</si>
  <si>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</si>
  <si>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</si>
  <si>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</si>
  <si>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</si>
  <si>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</si>
  <si>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</si>
  <si>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</si>
  <si>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</si>
  <si>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</si>
  <si>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</si>
  <si>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</si>
  <si>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</si>
  <si>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</si>
  <si>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</si>
  <si>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</si>
  <si>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</si>
  <si>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</si>
  <si>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</si>
  <si>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</si>
  <si>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</si>
  <si>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</si>
  <si>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</si>
  <si>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</si>
  <si>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</si>
  <si>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</si>
  <si>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</si>
  <si>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</si>
  <si>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</si>
  <si>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</si>
  <si>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</si>
  <si>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</si>
  <si>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</si>
  <si>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</si>
  <si>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</si>
  <si>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</si>
  <si>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</si>
  <si>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</si>
  <si>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</si>
  <si>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</si>
  <si>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</si>
  <si>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</si>
  <si>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</si>
  <si>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</si>
  <si>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</si>
  <si>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</si>
  <si>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</si>
  <si>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</si>
  <si>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</si>
  <si>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</si>
  <si>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</si>
  <si>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</si>
  <si>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</si>
  <si>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</si>
  <si>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</si>
  <si>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</si>
  <si>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</si>
  <si>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</si>
  <si>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</si>
  <si>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</si>
  <si>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</si>
  <si>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</si>
  <si>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</si>
  <si>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</si>
  <si>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</si>
  <si>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</si>
  <si>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</si>
  <si>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</si>
  <si>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</si>
  <si>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</si>
  <si>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</si>
  <si>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</si>
  <si>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</si>
  <si>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</si>
  <si>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</si>
  <si>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</si>
  <si>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</si>
  <si>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</si>
  <si>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</si>
  <si>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</si>
  <si>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</si>
  <si>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</si>
  <si>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</si>
  <si>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</si>
  <si>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</si>
  <si>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</si>
  <si>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</si>
  <si>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</si>
  <si>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</si>
  <si>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</si>
  <si>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</si>
  <si>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</si>
  <si>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</si>
  <si>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</si>
  <si>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</si>
  <si>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</si>
  <si>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</si>
  <si>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</si>
  <si>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</si>
  <si>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</si>
  <si>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</si>
  <si>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</si>
  <si>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</si>
  <si>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</si>
  <si>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</si>
  <si>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</si>
  <si>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</si>
  <si>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</si>
  <si>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</si>
  <si>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</si>
  <si>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</si>
  <si>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</si>
  <si>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</si>
  <si>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</si>
  <si>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</si>
  <si>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</si>
  <si>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</si>
  <si>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</si>
  <si>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</si>
  <si>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</si>
  <si>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</si>
  <si>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</si>
  <si>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</si>
  <si>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</si>
  <si>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</si>
  <si>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</si>
  <si>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</si>
  <si>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</si>
  <si>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</si>
  <si>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</si>
  <si>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</si>
  <si>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</si>
  <si>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</si>
  <si>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</si>
  <si>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</si>
  <si>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</si>
  <si>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</si>
  <si>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</si>
  <si>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</si>
  <si>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</si>
  <si>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</si>
  <si>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</si>
  <si>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</si>
  <si>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</si>
  <si>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</si>
  <si>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</si>
  <si>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</si>
  <si>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</si>
  <si>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</si>
  <si>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</si>
  <si>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</si>
  <si>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</si>
  <si>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</si>
  <si>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</si>
  <si>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</si>
  <si>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</si>
  <si>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</si>
  <si>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</si>
  <si>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</si>
  <si>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</si>
  <si>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</si>
  <si>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</si>
  <si>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</si>
  <si>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</si>
  <si>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</si>
  <si>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</si>
  <si>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</si>
  <si>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</si>
  <si>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</si>
  <si>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</si>
  <si>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</si>
  <si>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</si>
  <si>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</si>
  <si>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</si>
  <si>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</si>
  <si>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</si>
  <si>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</si>
  <si>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</si>
  <si>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</si>
  <si>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</si>
  <si>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</si>
  <si>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</si>
  <si>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</si>
  <si>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</si>
  <si>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</si>
  <si>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</si>
  <si>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</si>
  <si>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</si>
  <si>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</si>
  <si>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</si>
  <si>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</si>
  <si>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</si>
  <si>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</si>
  <si>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</si>
  <si>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</si>
  <si>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</si>
  <si>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</si>
  <si>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</si>
  <si>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</si>
  <si>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</si>
  <si>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</si>
  <si>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</si>
  <si>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</si>
  <si>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</si>
  <si>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</si>
  <si>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</si>
  <si>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</si>
  <si>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</si>
  <si>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</si>
  <si>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</si>
  <si>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</si>
  <si>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</si>
  <si>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</si>
  <si>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</si>
  <si>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</si>
  <si>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</si>
  <si>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</si>
  <si>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</si>
  <si>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</si>
  <si>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</si>
  <si>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</si>
  <si>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</si>
  <si>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</si>
  <si>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</si>
  <si>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</si>
  <si>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</si>
  <si>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</si>
  <si>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</si>
  <si>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</si>
  <si>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</si>
  <si>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</si>
  <si>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</si>
  <si>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</si>
  <si>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</si>
  <si>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</si>
  <si>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</si>
  <si>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</si>
  <si>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</si>
  <si>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</si>
  <si>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</si>
  <si>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</si>
  <si>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</si>
  <si>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</si>
  <si>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</si>
  <si>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</si>
  <si>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</si>
  <si>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</si>
  <si>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</si>
  <si>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</si>
  <si>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</si>
  <si>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</si>
  <si>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</si>
  <si>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</si>
  <si>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</si>
  <si>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</si>
  <si>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</si>
  <si>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</si>
  <si>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</si>
  <si>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</si>
  <si>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</si>
  <si>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</si>
  <si>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</si>
  <si>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</si>
  <si>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</si>
  <si>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</si>
  <si>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</si>
  <si>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</si>
  <si>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</si>
  <si>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</si>
  <si>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</si>
  <si>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</si>
  <si>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</si>
  <si>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</si>
  <si>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</si>
  <si>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</si>
  <si>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</si>
  <si>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</si>
  <si>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</si>
  <si>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</si>
  <si>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</si>
  <si>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</si>
  <si>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</si>
  <si>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</si>
  <si>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</si>
  <si>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</si>
  <si>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</si>
  <si>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</si>
  <si>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</si>
  <si>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</si>
  <si>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</si>
  <si>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</si>
  <si>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</si>
  <si>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</si>
  <si>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</si>
  <si>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</si>
  <si>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</si>
  <si>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</si>
  <si>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</si>
  <si>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</si>
  <si>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</si>
  <si>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</si>
  <si>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</si>
  <si>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</si>
  <si>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</si>
  <si>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</si>
  <si>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</si>
  <si>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</si>
  <si>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</si>
  <si>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</si>
  <si>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</si>
  <si>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</si>
  <si>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</si>
  <si>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</si>
  <si>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</si>
  <si>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</si>
  <si>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</si>
  <si>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</si>
  <si>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</si>
  <si>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</si>
  <si>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</si>
  <si>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</si>
  <si>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</si>
  <si>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</si>
  <si>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</si>
  <si>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</si>
  <si>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</si>
  <si>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</si>
  <si>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</si>
  <si>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</si>
  <si>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</si>
  <si>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</si>
  <si>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</si>
  <si>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</si>
  <si>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</si>
  <si>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</si>
  <si>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</si>
  <si>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</si>
  <si>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</si>
  <si>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</si>
  <si>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</si>
  <si>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</si>
  <si>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</si>
  <si>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</si>
  <si>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</si>
  <si>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</si>
  <si>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</si>
  <si>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</si>
  <si>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</si>
  <si>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</si>
  <si>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</si>
  <si>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</si>
  <si>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</si>
  <si>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</si>
  <si>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</si>
  <si>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</si>
  <si>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</si>
  <si>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</si>
  <si>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</si>
  <si>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</si>
  <si>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</si>
  <si>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</si>
  <si>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</si>
  <si>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</si>
  <si>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</si>
  <si>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</si>
  <si>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</si>
  <si>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</si>
  <si>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</si>
  <si>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</si>
  <si>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</si>
  <si>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</si>
  <si>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</si>
  <si>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</si>
  <si>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</si>
  <si>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</si>
  <si>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</si>
  <si>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</si>
  <si>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</si>
  <si>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</si>
  <si>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</si>
  <si>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</si>
  <si>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</si>
  <si>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</si>
  <si>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</si>
  <si>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</si>
  <si>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</si>
  <si>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</si>
  <si>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</si>
  <si>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</si>
  <si>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</si>
  <si>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</si>
  <si>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</si>
  <si>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</si>
  <si>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</si>
  <si>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</si>
  <si>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</si>
  <si>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</si>
  <si>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</si>
  <si>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</si>
  <si>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</si>
  <si>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</si>
  <si>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</si>
  <si>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</si>
  <si>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</si>
  <si>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</si>
  <si>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</si>
  <si>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</si>
  <si>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</si>
  <si>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</si>
  <si>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</si>
  <si>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</si>
  <si>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</si>
  <si>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</si>
  <si>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</si>
  <si>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</si>
  <si>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</si>
  <si>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</si>
  <si>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</si>
  <si>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</si>
  <si>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</si>
  <si>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</si>
  <si>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</si>
  <si>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</si>
  <si>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</si>
  <si>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</si>
  <si>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</si>
  <si>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</si>
  <si>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</si>
  <si>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</si>
  <si>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</si>
  <si>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</si>
  <si>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</si>
  <si>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</si>
  <si>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</si>
  <si>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</si>
  <si>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</si>
  <si>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</si>
  <si>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</si>
  <si>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</si>
  <si>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</si>
  <si>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</si>
  <si>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</si>
  <si>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</si>
  <si>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</si>
  <si>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</si>
  <si>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</si>
  <si>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</si>
  <si>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</si>
  <si>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</si>
  <si>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</si>
  <si>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</si>
  <si>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</si>
  <si>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</si>
  <si>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</si>
  <si>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</si>
  <si>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</si>
  <si>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</si>
  <si>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</si>
  <si>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</si>
  <si>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</si>
  <si>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</si>
  <si>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</si>
  <si>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</si>
  <si>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</si>
  <si>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</si>
  <si>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</si>
  <si>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</si>
  <si>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</si>
  <si>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</si>
  <si>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</si>
  <si>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</si>
  <si>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</si>
  <si>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</si>
  <si>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</si>
  <si>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</si>
  <si>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</si>
  <si>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</si>
  <si>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</si>
  <si>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</si>
  <si>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</si>
  <si>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</si>
  <si>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</si>
  <si>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</si>
  <si>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</si>
  <si>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</si>
  <si>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</si>
  <si>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</si>
  <si>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</si>
  <si>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</si>
  <si>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</si>
  <si>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</si>
  <si>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</si>
  <si>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</si>
  <si>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</si>
  <si>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</si>
  <si>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</si>
  <si>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</si>
  <si>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</si>
  <si>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</si>
  <si>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</si>
  <si>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</si>
  <si>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</si>
  <si>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</si>
  <si>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</si>
  <si>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</si>
  <si>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</si>
  <si>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</si>
  <si>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</si>
  <si>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</si>
  <si>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</si>
  <si>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</si>
  <si>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</si>
  <si>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</si>
  <si>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</si>
  <si>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</si>
  <si>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</si>
  <si>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</si>
  <si>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</si>
  <si>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</si>
  <si>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</si>
  <si>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</si>
  <si>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</si>
  <si>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</si>
  <si>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</si>
  <si>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</si>
  <si>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</si>
  <si>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</si>
  <si>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</si>
  <si>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</si>
  <si>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</si>
  <si>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</si>
  <si>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</si>
  <si>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</si>
  <si>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</si>
  <si>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</si>
  <si>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</si>
  <si>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</si>
  <si>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</si>
  <si>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</si>
  <si>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</si>
  <si>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</si>
  <si>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</si>
  <si>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</si>
  <si>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</si>
  <si>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</si>
  <si>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</si>
  <si>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</si>
  <si>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</si>
  <si>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</si>
  <si>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</si>
  <si>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</si>
  <si>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</si>
  <si>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</si>
  <si>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</si>
  <si>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</si>
  <si>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</si>
  <si>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</si>
  <si>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</si>
  <si>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</si>
  <si>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</si>
  <si>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</si>
  <si>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</si>
  <si>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</si>
  <si>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</si>
  <si>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</si>
  <si>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</si>
  <si>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</si>
  <si>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</si>
  <si>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</si>
  <si>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</si>
  <si>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</si>
  <si>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</si>
  <si>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</si>
  <si>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</si>
  <si>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</si>
  <si>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</si>
  <si>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</si>
  <si>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</si>
  <si>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</si>
  <si>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</si>
  <si>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</si>
  <si>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</si>
  <si>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</si>
  <si>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</si>
  <si>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</si>
  <si>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</si>
  <si>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</si>
  <si>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</si>
  <si>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</si>
  <si>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</si>
  <si>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</si>
  <si>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</si>
  <si>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</si>
  <si>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</si>
  <si>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</si>
  <si>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</si>
  <si>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</si>
  <si>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</si>
  <si>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</si>
  <si>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</si>
  <si>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</si>
  <si>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</si>
  <si>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</si>
  <si>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</si>
  <si>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</si>
  <si>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</si>
  <si>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</si>
  <si>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</si>
  <si>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</si>
  <si>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</si>
  <si>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</si>
  <si>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</si>
  <si>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</si>
  <si>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</si>
  <si>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</si>
  <si>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</si>
  <si>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</si>
  <si>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</si>
  <si>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</si>
  <si>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</si>
  <si>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</si>
  <si>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</si>
  <si>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</si>
  <si>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</si>
  <si>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</si>
  <si>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</si>
  <si>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</si>
  <si>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</si>
  <si>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</si>
  <si>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</si>
  <si>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</si>
  <si>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</si>
  <si>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</si>
  <si>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</si>
  <si>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</si>
  <si>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</si>
  <si>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</si>
  <si>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</si>
  <si>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</si>
  <si>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</si>
  <si>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</si>
  <si>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</si>
  <si>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</si>
  <si>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</si>
  <si>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</si>
  <si>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</si>
  <si>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</si>
  <si>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</si>
  <si>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</si>
  <si>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</si>
  <si>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</si>
  <si>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</si>
  <si>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</si>
  <si>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</si>
  <si>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</si>
  <si>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</si>
  <si>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</si>
  <si>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</si>
  <si>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</si>
  <si>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</si>
  <si>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</si>
  <si>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</si>
  <si>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</si>
  <si>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</si>
  <si>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</si>
  <si>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</si>
  <si>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</si>
  <si>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</si>
  <si>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</si>
  <si>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</si>
  <si>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</si>
  <si>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</si>
  <si>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</si>
  <si>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</si>
  <si>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</si>
  <si>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</si>
  <si>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</si>
  <si>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</si>
  <si>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</si>
  <si>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</si>
  <si>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</si>
  <si>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</si>
  <si>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</si>
  <si>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</si>
  <si>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</si>
  <si>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</si>
  <si>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</si>
  <si>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</si>
  <si>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</si>
  <si>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</si>
  <si>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</si>
  <si>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</si>
  <si>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</si>
  <si>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</si>
  <si>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</si>
  <si>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</si>
  <si>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</si>
  <si>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</si>
  <si>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</si>
  <si>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</si>
  <si>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</si>
  <si>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</si>
  <si>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</si>
  <si>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</si>
  <si>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</si>
  <si>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</si>
  <si>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</si>
  <si>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</si>
  <si>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</si>
  <si>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</si>
  <si>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</si>
  <si>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</si>
  <si>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</si>
  <si>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</si>
  <si>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</si>
  <si>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</si>
  <si>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</si>
  <si>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</si>
  <si>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</si>
  <si>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</si>
  <si>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</si>
  <si>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</si>
  <si>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</si>
  <si>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</si>
  <si>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</si>
  <si>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</si>
  <si>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</si>
  <si>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</si>
  <si>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</si>
  <si>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</si>
  <si>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</si>
  <si>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</si>
  <si>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</si>
  <si>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</si>
  <si>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</si>
  <si>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</si>
  <si>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</si>
  <si>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</si>
  <si>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</si>
  <si>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</si>
  <si>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</si>
  <si>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</si>
  <si>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</si>
  <si>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</si>
  <si>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</si>
  <si>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</si>
  <si>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</si>
  <si>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</si>
  <si>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</si>
  <si>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</si>
  <si>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</si>
  <si>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</si>
  <si>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</si>
  <si>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</si>
  <si>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</si>
  <si>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</si>
  <si>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</si>
  <si>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</si>
  <si>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</si>
  <si>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</si>
  <si>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</si>
  <si>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</si>
  <si>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</si>
  <si>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</si>
  <si>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</si>
  <si>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</si>
  <si>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</si>
  <si>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</si>
  <si>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</si>
  <si>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</si>
  <si>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</si>
  <si>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</si>
  <si>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</si>
  <si>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</si>
  <si>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</si>
  <si>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</si>
  <si>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</si>
  <si>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</si>
  <si>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</si>
  <si>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</si>
  <si>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</si>
  <si>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</si>
  <si>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</si>
  <si>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</si>
  <si>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</si>
  <si>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</si>
  <si>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</si>
  <si>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</si>
  <si>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</si>
  <si>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</si>
  <si>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</si>
  <si>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</si>
  <si>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</si>
  <si>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</si>
  <si>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</si>
  <si>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</si>
  <si>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</si>
  <si>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</si>
  <si>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</si>
  <si>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</si>
  <si>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</si>
  <si>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</si>
  <si>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</si>
  <si>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</si>
  <si>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</si>
  <si>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</si>
  <si>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</si>
  <si>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</si>
  <si>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</si>
  <si>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</si>
  <si>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</si>
  <si>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</si>
  <si>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</si>
  <si>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</si>
  <si>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</si>
  <si>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</si>
  <si>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</si>
  <si>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</si>
  <si>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</si>
  <si>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</si>
  <si>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</si>
  <si>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</si>
  <si>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</si>
  <si>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</si>
  <si>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</si>
  <si>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</si>
  <si>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</si>
  <si>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</si>
  <si>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</si>
  <si>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</si>
  <si>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</si>
  <si>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</si>
  <si>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</si>
  <si>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</si>
  <si>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</si>
  <si>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</si>
  <si>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</si>
  <si>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</si>
  <si>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</si>
  <si>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</si>
  <si>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</si>
  <si>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</si>
  <si>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</si>
  <si>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</si>
  <si>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</si>
  <si>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</si>
  <si>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</si>
  <si>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</si>
  <si>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</si>
  <si>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</si>
  <si>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</si>
  <si>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</si>
  <si>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</si>
  <si>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</si>
  <si>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</si>
  <si>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</si>
  <si>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</si>
  <si>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</si>
  <si>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</si>
  <si>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</si>
  <si>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</si>
  <si>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</si>
  <si>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</si>
  <si>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</si>
  <si>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</si>
  <si>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</si>
  <si>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</si>
  <si>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</si>
  <si>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</si>
  <si>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</si>
  <si>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</si>
  <si>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</si>
  <si>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</si>
  <si>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</si>
  <si>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</si>
  <si>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</si>
  <si>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</si>
  <si>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</si>
  <si>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</si>
  <si>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</si>
  <si>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</si>
  <si>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</si>
  <si>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</si>
  <si>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</si>
  <si>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</si>
  <si>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</si>
  <si>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</si>
  <si>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</si>
  <si>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</si>
  <si>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</si>
  <si>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</si>
  <si>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</si>
  <si>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</si>
  <si>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</si>
  <si>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</si>
  <si>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</si>
  <si>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</si>
  <si>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</si>
  <si>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</si>
  <si>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</si>
  <si>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</si>
  <si>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</si>
  <si>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</si>
  <si>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</si>
  <si>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</si>
  <si>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</si>
  <si>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</si>
  <si>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</si>
  <si>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</si>
  <si>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</si>
  <si>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</si>
  <si>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</si>
  <si>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</si>
  <si>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</si>
  <si>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</si>
  <si>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</si>
  <si>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</si>
  <si>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</si>
  <si>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</si>
  <si>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</si>
  <si>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</si>
  <si>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</si>
  <si>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</si>
  <si>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</si>
  <si>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</si>
  <si>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</si>
  <si>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</si>
  <si>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</si>
  <si>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</si>
  <si>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</si>
  <si>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</si>
  <si>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</si>
  <si>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</si>
  <si>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</si>
  <si>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</si>
  <si>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</si>
  <si>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</si>
  <si>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</si>
  <si>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</si>
  <si>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</si>
  <si>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</si>
  <si>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</si>
  <si>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</si>
  <si>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</si>
  <si>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</si>
  <si>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</si>
  <si>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</si>
  <si>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</si>
  <si>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</si>
  <si>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</si>
  <si>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</si>
  <si>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</si>
  <si>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</si>
  <si>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</si>
  <si>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</si>
  <si>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</si>
  <si>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</si>
  <si>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</si>
  <si>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</si>
  <si>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</si>
  <si>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</si>
  <si>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</si>
  <si>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</si>
  <si>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</si>
  <si>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</si>
  <si>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</si>
  <si>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</si>
  <si>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</si>
  <si>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</si>
  <si>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</si>
  <si>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</si>
  <si>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</si>
  <si>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</si>
  <si>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</si>
  <si>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</si>
  <si>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</si>
  <si>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</si>
  <si>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</si>
  <si>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</si>
  <si>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</si>
  <si>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</si>
  <si>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</si>
  <si>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</si>
  <si>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</si>
  <si>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</si>
  <si>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</si>
  <si>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</si>
  <si>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</si>
  <si>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</si>
  <si>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</si>
  <si>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</si>
  <si>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</si>
  <si>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</si>
  <si>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</si>
  <si>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</si>
  <si>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</si>
  <si>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</si>
  <si>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</si>
  <si>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</si>
  <si>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</si>
  <si>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</si>
  <si>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</si>
  <si>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</si>
  <si>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</si>
  <si>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</si>
  <si>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</si>
  <si>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</si>
  <si>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</si>
  <si>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</si>
  <si>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</si>
  <si>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</si>
  <si>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</si>
  <si>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</si>
  <si>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</si>
  <si>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</si>
  <si>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</si>
  <si>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</si>
  <si>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</si>
  <si>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</si>
  <si>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</si>
  <si>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</si>
  <si>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</si>
  <si>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</si>
  <si>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</si>
  <si>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</si>
  <si>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</si>
  <si>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</si>
  <si>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</si>
  <si>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</si>
  <si>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</si>
  <si>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</si>
  <si>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</si>
  <si>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</si>
  <si>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</si>
  <si>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</si>
  <si>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</si>
  <si>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</si>
  <si>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</si>
  <si>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</si>
  <si>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</si>
  <si>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</si>
  <si>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</si>
  <si>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</si>
  <si>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</si>
  <si>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</si>
  <si>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</si>
  <si>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</si>
  <si>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</si>
  <si>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</si>
  <si>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</si>
  <si>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</si>
  <si>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</si>
  <si>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</si>
  <si>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</si>
  <si>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</si>
  <si>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</si>
  <si>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</si>
  <si>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</si>
  <si>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</si>
  <si>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</si>
  <si>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</si>
  <si>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</si>
  <si>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</si>
  <si>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</si>
  <si>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</si>
  <si>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</si>
  <si>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</si>
  <si>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</si>
  <si>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</si>
  <si>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</si>
  <si>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</si>
  <si>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</si>
  <si>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</si>
  <si>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</si>
  <si>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</si>
  <si>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</si>
  <si>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</si>
  <si>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</si>
  <si>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</si>
  <si>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</si>
  <si>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</si>
  <si>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</si>
  <si>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</si>
  <si>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</si>
  <si>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</si>
  <si>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</si>
  <si>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</si>
  <si>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</si>
  <si>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</si>
  <si>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</si>
  <si>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</si>
  <si>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</si>
  <si>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</si>
  <si>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</si>
  <si>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</si>
  <si>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</si>
  <si>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</si>
  <si>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</si>
  <si>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</si>
  <si>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</si>
  <si>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</si>
  <si>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</si>
  <si>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</si>
  <si>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</si>
  <si>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</si>
  <si>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</si>
  <si>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</si>
  <si>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</si>
  <si>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</si>
  <si>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</si>
  <si>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</si>
  <si>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</si>
  <si>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</si>
  <si>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</si>
  <si>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</si>
  <si>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</si>
  <si>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</si>
  <si>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</si>
  <si>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</si>
  <si>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</si>
  <si>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</si>
  <si>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</si>
  <si>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</si>
  <si>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</si>
  <si>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</si>
  <si>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</si>
  <si>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</si>
  <si>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</si>
  <si>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</si>
  <si>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</si>
  <si>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</si>
  <si>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</si>
  <si>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</si>
  <si>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</si>
  <si>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</si>
  <si>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</si>
  <si>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</si>
  <si>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</si>
  <si>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</si>
  <si>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</si>
  <si>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</si>
  <si>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</si>
  <si>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</si>
  <si>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</si>
  <si>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</si>
  <si>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</si>
  <si>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</si>
  <si>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</si>
  <si>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</si>
  <si>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</si>
  <si>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</si>
  <si>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</si>
  <si>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</si>
  <si>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</si>
  <si>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</si>
  <si>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</si>
  <si>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</si>
  <si>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</si>
  <si>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</si>
  <si>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</si>
  <si>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</si>
  <si>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</si>
  <si>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</si>
  <si>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</si>
  <si>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</si>
  <si>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</si>
  <si>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</si>
  <si>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</si>
  <si>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</si>
  <si>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</si>
  <si>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</si>
  <si>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</si>
  <si>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</si>
  <si>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</si>
  <si>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</si>
  <si>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</si>
  <si>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</si>
  <si>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</si>
  <si>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</si>
  <si>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</si>
  <si>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</si>
  <si>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</si>
  <si>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</si>
  <si>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</si>
  <si>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</si>
  <si>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</si>
  <si>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</si>
  <si>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</si>
  <si>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</si>
  <si>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</si>
  <si>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</si>
  <si>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</si>
  <si>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</si>
  <si>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</si>
  <si>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</si>
  <si>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</si>
  <si>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</si>
  <si>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</si>
  <si>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</si>
  <si>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</si>
  <si>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</si>
  <si>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</si>
  <si>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</si>
  <si>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</si>
  <si>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</si>
  <si>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</si>
  <si>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</si>
  <si>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</si>
  <si>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</si>
  <si>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</si>
  <si>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</si>
  <si>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</si>
  <si>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</si>
  <si>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</si>
  <si>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</si>
  <si>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</si>
  <si>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</si>
  <si>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</si>
  <si>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</si>
  <si>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</si>
  <si>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</si>
  <si>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</si>
  <si>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</si>
  <si>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</si>
  <si>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</si>
  <si>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</si>
  <si>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</si>
  <si>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</si>
  <si>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</si>
  <si>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</si>
  <si>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</si>
  <si>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</si>
  <si>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</si>
  <si>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</si>
  <si>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</si>
  <si>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</si>
  <si>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</si>
  <si>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</si>
  <si>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</si>
  <si>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</si>
  <si>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</si>
  <si>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</si>
  <si>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</si>
  <si>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</si>
  <si>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</si>
  <si>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</si>
  <si>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</si>
  <si>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</si>
  <si>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</si>
  <si>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</si>
  <si>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</si>
  <si>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</si>
  <si>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</si>
  <si>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</si>
  <si>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</si>
  <si>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</si>
  <si>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</si>
  <si>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</si>
  <si>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</si>
  <si>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</si>
  <si>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</si>
  <si>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</si>
  <si>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</si>
  <si>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</si>
  <si>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</si>
  <si>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</si>
  <si>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</si>
  <si>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</si>
  <si>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</si>
  <si>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</si>
  <si>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</si>
  <si>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</si>
  <si>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</si>
  <si>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</si>
  <si>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</si>
  <si>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</si>
  <si>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</si>
  <si>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</si>
  <si>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</si>
  <si>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</si>
  <si>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</si>
  <si>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</si>
  <si>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</si>
  <si>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</si>
  <si>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</si>
  <si>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</si>
  <si>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</si>
  <si>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</si>
  <si>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</si>
  <si>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</si>
  <si>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</si>
  <si>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</si>
  <si>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</si>
  <si>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</si>
  <si>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</si>
  <si>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</si>
  <si>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</si>
  <si>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</si>
  <si>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</si>
  <si>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</si>
  <si>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</si>
  <si>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</si>
  <si>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</si>
  <si>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</si>
  <si>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</si>
  <si>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</si>
  <si>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</si>
  <si>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</si>
  <si>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</si>
  <si>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</si>
  <si>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</si>
  <si>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</si>
  <si>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</si>
  <si>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</si>
  <si>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</si>
  <si>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</si>
  <si>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</si>
  <si>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</si>
  <si>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</si>
  <si>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</si>
  <si>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</si>
  <si>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</si>
  <si>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</si>
  <si>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</si>
  <si>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</si>
  <si>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</si>
  <si>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</si>
  <si>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</si>
  <si>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</si>
  <si>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</si>
  <si>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</si>
  <si>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</si>
  <si>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</si>
  <si>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</si>
  <si>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</si>
  <si>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</si>
  <si>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</si>
  <si>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</si>
  <si>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</si>
  <si>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</si>
  <si>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</si>
  <si>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</si>
  <si>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</si>
  <si>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</si>
  <si>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</si>
  <si>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</si>
  <si>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</si>
  <si>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</si>
  <si>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</si>
  <si>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</si>
  <si>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</si>
  <si>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</si>
  <si>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</si>
  <si>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</si>
  <si>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</si>
  <si>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</si>
  <si>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</si>
  <si>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</si>
  <si>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</si>
  <si>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</si>
  <si>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</si>
  <si>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</si>
  <si>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</si>
  <si>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</si>
  <si>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</si>
  <si>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</si>
  <si>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</si>
  <si>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</si>
  <si>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</si>
  <si>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</si>
  <si>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</si>
  <si>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</si>
  <si>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</si>
  <si>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</si>
  <si>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</si>
  <si>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</si>
  <si>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</si>
  <si>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</si>
  <si>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</si>
  <si>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</si>
  <si>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</si>
  <si>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</si>
  <si>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</si>
  <si>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</si>
  <si>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</si>
  <si>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</si>
  <si>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</si>
  <si>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</si>
  <si>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</si>
  <si>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</si>
  <si>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</si>
  <si>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</si>
  <si>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</si>
  <si>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</si>
  <si>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</si>
  <si>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</si>
  <si>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</si>
  <si>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</si>
  <si>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</si>
  <si>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</si>
  <si>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</si>
  <si>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</si>
  <si>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</si>
  <si>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</si>
  <si>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</si>
  <si>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</si>
  <si>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</si>
  <si>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</si>
  <si>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</si>
  <si>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</si>
  <si>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</si>
  <si>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</si>
  <si>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</si>
  <si>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</si>
  <si>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</si>
  <si>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</si>
  <si>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</si>
  <si>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</si>
  <si>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</si>
  <si>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</si>
  <si>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</si>
  <si>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</si>
  <si>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</si>
  <si>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</si>
  <si>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</si>
  <si>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</si>
  <si>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</si>
  <si>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</si>
  <si>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</si>
  <si>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</si>
  <si>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</si>
  <si>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</si>
  <si>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</si>
  <si>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</si>
  <si>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</si>
  <si>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</si>
  <si>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</si>
  <si>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</si>
  <si>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</si>
  <si>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</si>
  <si>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</si>
  <si>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</si>
  <si>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</si>
  <si>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</si>
  <si>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</si>
  <si>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</si>
  <si>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</si>
  <si>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</si>
  <si>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</si>
  <si>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</si>
  <si>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</si>
  <si>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</si>
  <si>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</si>
  <si>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</si>
  <si>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</si>
  <si>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</si>
  <si>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</si>
  <si>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</si>
  <si>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</si>
  <si>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</si>
  <si>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</si>
  <si>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</si>
  <si>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</si>
  <si>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</si>
  <si>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</si>
  <si>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</si>
  <si>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</si>
  <si>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</si>
  <si>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</si>
  <si>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</si>
  <si>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</si>
  <si>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</si>
  <si>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</si>
  <si>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</si>
  <si>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</si>
  <si>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</si>
  <si>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</si>
  <si>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</si>
  <si>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</si>
  <si>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</si>
  <si>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</si>
  <si>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</si>
  <si>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</si>
  <si>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</si>
  <si>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</si>
  <si>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</si>
  <si>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</si>
  <si>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</si>
  <si>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</si>
  <si>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</si>
  <si>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</si>
  <si>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</si>
  <si>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</si>
  <si>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</si>
  <si>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</si>
  <si>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</si>
  <si>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</si>
  <si>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</si>
  <si>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</si>
  <si>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</si>
  <si>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</si>
  <si>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</si>
  <si>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</si>
  <si>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</si>
  <si>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</si>
  <si>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</si>
  <si>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</si>
  <si>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</si>
  <si>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</si>
  <si>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</si>
  <si>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</si>
  <si>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</si>
  <si>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</si>
  <si>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</si>
  <si>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</si>
  <si>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</si>
  <si>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</si>
  <si>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</si>
  <si>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</si>
  <si>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</si>
  <si>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</si>
  <si>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</si>
  <si>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</si>
  <si>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</si>
  <si>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</si>
  <si>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</si>
  <si>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</si>
  <si>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</si>
  <si>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</si>
  <si>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</si>
  <si>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</si>
  <si>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</si>
  <si>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</si>
  <si>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</si>
  <si>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</si>
  <si>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</si>
  <si>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</si>
  <si>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</si>
  <si>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</si>
  <si>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</si>
  <si>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</si>
  <si>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</si>
  <si>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</si>
  <si>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</si>
  <si>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</si>
  <si>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</si>
  <si>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</si>
  <si>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</si>
  <si>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</si>
  <si>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</si>
  <si>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</si>
  <si>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</si>
  <si>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</si>
  <si>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</si>
  <si>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</si>
  <si>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</si>
  <si>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</si>
  <si>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</si>
  <si>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</si>
  <si>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</si>
  <si>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</si>
  <si>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</si>
  <si>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</si>
  <si>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</si>
  <si>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</si>
  <si>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</si>
  <si>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</si>
  <si>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</si>
  <si>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</si>
  <si>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</si>
  <si>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</si>
  <si>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</si>
  <si>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</si>
  <si>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</si>
  <si>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</si>
  <si>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</si>
  <si>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</si>
  <si>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</si>
  <si>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</si>
  <si>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</si>
  <si>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</si>
  <si>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</si>
  <si>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</si>
  <si>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</si>
  <si>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</si>
  <si>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</si>
  <si>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</si>
  <si>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</si>
  <si>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</si>
  <si>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</si>
  <si>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</si>
  <si>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</si>
  <si>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</si>
  <si>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</si>
  <si>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</si>
  <si>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</si>
  <si>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</si>
  <si>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</si>
  <si>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</si>
  <si>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</si>
  <si>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</si>
  <si>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</si>
  <si>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</si>
  <si>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</si>
  <si>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</si>
  <si>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</si>
  <si>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</si>
  <si>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</si>
  <si>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</si>
  <si>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</si>
  <si>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</si>
  <si>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</si>
  <si>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</si>
  <si>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</si>
  <si>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</si>
  <si>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</si>
  <si>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</si>
  <si>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</si>
  <si>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</si>
  <si>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</si>
  <si>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</si>
  <si>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</si>
  <si>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</si>
  <si>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</si>
  <si>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</si>
  <si>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</si>
  <si>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</si>
  <si>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</si>
  <si>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</si>
  <si>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</si>
  <si>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</si>
  <si>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</si>
  <si>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</si>
  <si>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</si>
  <si>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</si>
  <si>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</si>
  <si>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</si>
  <si>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</si>
  <si>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</si>
  <si>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</si>
  <si>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</si>
  <si>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</si>
  <si>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</si>
  <si>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</si>
  <si>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</si>
  <si>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</si>
  <si>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</si>
  <si>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</si>
  <si>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</si>
  <si>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</si>
  <si>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</si>
  <si>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</si>
  <si>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</si>
  <si>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</si>
  <si>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</si>
  <si>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</si>
  <si>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</si>
  <si>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</si>
  <si>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</si>
  <si>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</si>
  <si>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</si>
  <si>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</si>
  <si>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</si>
  <si>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</si>
  <si>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</si>
  <si>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</si>
  <si>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</si>
  <si>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</si>
  <si>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</si>
  <si>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</si>
  <si>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</si>
  <si>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</si>
  <si>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</si>
  <si>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</si>
  <si>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</si>
  <si>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</si>
  <si>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</si>
  <si>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</si>
  <si>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</si>
  <si>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</si>
  <si>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</si>
  <si>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</si>
  <si>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</si>
  <si>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</si>
  <si>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</si>
  <si>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</si>
  <si>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</si>
  <si>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</si>
  <si>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</si>
  <si>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</si>
  <si>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</si>
  <si>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</si>
  <si>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</si>
  <si>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</si>
  <si>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</si>
  <si>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</si>
  <si>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</si>
  <si>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</si>
  <si>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</si>
  <si>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</si>
  <si>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</si>
  <si>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</si>
  <si>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</si>
  <si>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</si>
  <si>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</si>
  <si>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</si>
  <si>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</si>
  <si>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</si>
  <si>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</si>
  <si>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</si>
  <si>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</si>
  <si>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</si>
  <si>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</si>
  <si>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</si>
  <si>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</si>
  <si>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</si>
  <si>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</si>
  <si>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</si>
  <si>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</si>
  <si>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</si>
  <si>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</si>
  <si>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</si>
  <si>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</si>
  <si>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</si>
  <si>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</si>
  <si>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</si>
  <si>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</si>
  <si>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</si>
  <si>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</si>
  <si>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</si>
  <si>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</si>
  <si>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</si>
  <si>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</si>
  <si>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</si>
  <si>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</si>
  <si>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</si>
  <si>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</si>
  <si>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</si>
  <si>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</si>
  <si>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</si>
  <si>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</si>
  <si>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</si>
  <si>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</si>
  <si>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</si>
  <si>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</si>
  <si>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</si>
  <si>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</si>
  <si>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</si>
  <si>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</si>
  <si>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</si>
  <si>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</si>
  <si>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</si>
  <si>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</si>
  <si>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</si>
  <si>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</si>
  <si>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</si>
  <si>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</si>
  <si>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</si>
  <si>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</si>
  <si>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</si>
  <si>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</si>
  <si>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</si>
  <si>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</si>
  <si>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</si>
  <si>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</si>
  <si>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</si>
  <si>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</si>
  <si>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</si>
  <si>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</si>
  <si>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</si>
  <si>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</si>
  <si>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</si>
  <si>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</si>
  <si>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</si>
  <si>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</si>
  <si>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</si>
  <si>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</si>
  <si>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</si>
  <si>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</si>
  <si>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</si>
  <si>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</si>
  <si>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</si>
  <si>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</si>
  <si>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</si>
  <si>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</si>
  <si>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</si>
  <si>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</si>
  <si>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</si>
  <si>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</si>
  <si>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</si>
  <si>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</si>
  <si>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</si>
  <si>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</si>
  <si>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</si>
  <si>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</si>
  <si>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</si>
  <si>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</si>
  <si>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</si>
  <si>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</si>
  <si>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</si>
  <si>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</si>
  <si>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</si>
  <si>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</si>
  <si>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</si>
  <si>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</si>
  <si>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</si>
  <si>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</si>
  <si>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</si>
  <si>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</si>
  <si>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</si>
  <si>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</si>
  <si>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</si>
  <si>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</si>
  <si>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</si>
  <si>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</si>
  <si>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</si>
  <si>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</si>
  <si>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</si>
  <si>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</si>
  <si>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</si>
  <si>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</si>
  <si>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</si>
  <si>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</si>
  <si>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</si>
  <si>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</si>
  <si>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</si>
  <si>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</si>
  <si>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</si>
  <si>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</si>
  <si>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</si>
  <si>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</si>
  <si>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</si>
  <si>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</si>
  <si>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</si>
  <si>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</si>
  <si>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</si>
  <si>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</si>
  <si>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</si>
  <si>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</si>
  <si>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</si>
  <si>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</si>
  <si>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</si>
  <si>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</si>
  <si>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</si>
  <si>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</si>
  <si>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</si>
  <si>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</si>
  <si>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</si>
  <si>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</si>
  <si>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</si>
  <si>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</si>
  <si>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</si>
  <si>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</si>
  <si>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</si>
  <si>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</si>
  <si>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</si>
  <si>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</si>
  <si>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</si>
  <si>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</si>
  <si>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</si>
  <si>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</si>
  <si>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</si>
  <si>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</si>
  <si>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</si>
  <si>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</si>
  <si>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</si>
  <si>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</si>
  <si>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</si>
  <si>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</si>
  <si>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</si>
  <si>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</si>
  <si>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</si>
  <si>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</si>
  <si>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</si>
  <si>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</si>
  <si>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</si>
  <si>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</si>
  <si>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</si>
  <si>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</si>
  <si>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</si>
  <si>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</si>
  <si>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</si>
  <si>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</si>
  <si>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</si>
  <si>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</si>
  <si>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</si>
  <si>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</si>
  <si>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</si>
  <si>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</si>
  <si>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</si>
  <si>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</si>
  <si>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</si>
  <si>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</si>
  <si>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</si>
  <si>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</si>
  <si>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</si>
  <si>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</si>
  <si>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</si>
  <si>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</si>
  <si>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</si>
  <si>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</si>
  <si>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</si>
  <si>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</si>
  <si>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</si>
  <si>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</si>
  <si>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</si>
  <si>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</si>
  <si>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</si>
  <si>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</si>
  <si>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</si>
  <si>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</si>
  <si>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</si>
  <si>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</si>
  <si>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</si>
  <si>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</si>
  <si>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</si>
  <si>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</si>
  <si>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</si>
  <si>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</si>
  <si>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</si>
  <si>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</si>
  <si>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</si>
  <si>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</si>
  <si>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</si>
  <si>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</si>
  <si>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</si>
  <si>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</si>
  <si>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</si>
  <si>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</si>
  <si>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</si>
  <si>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</si>
  <si>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</si>
  <si>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</si>
  <si>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</si>
  <si>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</si>
  <si>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</si>
  <si>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</si>
  <si>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</si>
  <si>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</si>
  <si>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</si>
  <si>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</si>
  <si>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</si>
  <si>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</si>
  <si>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</si>
  <si>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</si>
  <si>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</si>
  <si>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</si>
  <si>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</si>
  <si>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</si>
  <si>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</si>
  <si>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</si>
  <si>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</si>
  <si>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</si>
  <si>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</si>
  <si>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</si>
  <si>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</si>
  <si>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</si>
  <si>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</si>
  <si>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</si>
  <si>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</si>
  <si>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</si>
  <si>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</si>
  <si>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</si>
  <si>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</si>
  <si>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</si>
  <si>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</si>
  <si>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</si>
  <si>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</si>
  <si>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</si>
  <si>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</si>
  <si>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</si>
  <si>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</si>
  <si>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</si>
  <si>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</si>
  <si>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</si>
  <si>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</si>
  <si>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</si>
  <si>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</si>
  <si>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</si>
  <si>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</si>
  <si>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</si>
  <si>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</si>
  <si>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</si>
  <si>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</si>
  <si>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</si>
  <si>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</si>
  <si>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</si>
  <si>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</si>
  <si>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</si>
  <si>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</si>
  <si>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</si>
  <si>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</si>
  <si>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</si>
  <si>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</si>
  <si>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</si>
  <si>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</si>
  <si>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</si>
  <si>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</si>
  <si>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</si>
  <si>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</si>
  <si>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</si>
  <si>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</si>
  <si>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</si>
  <si>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</si>
  <si>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</si>
  <si>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</si>
  <si>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</si>
  <si>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</si>
  <si>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</si>
  <si>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</si>
  <si>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</si>
  <si>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</si>
  <si>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</si>
  <si>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</si>
  <si>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</si>
  <si>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</si>
  <si>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</si>
  <si>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</si>
  <si>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</si>
  <si>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</si>
  <si>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</si>
  <si>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</si>
  <si>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</si>
  <si>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</si>
  <si>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</si>
  <si>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</si>
  <si>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</si>
  <si>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</si>
  <si>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</si>
  <si>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</si>
  <si>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</si>
  <si>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</si>
  <si>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</si>
  <si>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</si>
  <si>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</si>
  <si>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</si>
  <si>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</si>
  <si>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</si>
  <si>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</si>
  <si>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</si>
  <si>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</si>
  <si>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</si>
  <si>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</si>
  <si>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</si>
  <si>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</si>
  <si>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</si>
  <si>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</si>
  <si>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</si>
  <si>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</si>
  <si>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</si>
  <si>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</si>
  <si>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</si>
  <si>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</si>
  <si>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</si>
  <si>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</si>
  <si>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</si>
  <si>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</si>
  <si>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</si>
  <si>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</si>
  <si>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</si>
  <si>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</si>
  <si>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</si>
  <si>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</si>
  <si>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</si>
  <si>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</si>
  <si>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</si>
  <si>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</si>
  <si>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</si>
  <si>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</si>
  <si>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</si>
  <si>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</si>
  <si>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</si>
  <si>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</si>
  <si>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</si>
  <si>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</si>
  <si>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</si>
  <si>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</si>
  <si>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</si>
  <si>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</si>
  <si>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</si>
  <si>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</si>
  <si>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</si>
  <si>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</si>
  <si>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</si>
  <si>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</si>
  <si>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</si>
  <si>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</si>
  <si>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</si>
  <si>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</si>
  <si>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</si>
  <si>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</si>
  <si>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</si>
  <si>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</si>
  <si>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</si>
  <si>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</si>
  <si>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</si>
  <si>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</si>
  <si>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</si>
  <si>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</si>
  <si>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</si>
  <si>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</si>
  <si>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</si>
  <si>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</si>
  <si>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</si>
  <si>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</si>
  <si>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</si>
  <si>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</si>
  <si>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</si>
  <si>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</si>
  <si>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</si>
  <si>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</si>
  <si>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</si>
  <si>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</si>
  <si>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</si>
  <si>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</si>
  <si>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</si>
  <si>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</si>
  <si>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</si>
  <si>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</si>
  <si>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</si>
  <si>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</si>
  <si>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</si>
  <si>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</si>
  <si>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</si>
  <si>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</si>
  <si>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</si>
  <si>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</si>
  <si>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</si>
  <si>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</si>
  <si>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</si>
  <si>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</si>
  <si>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</si>
  <si>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</si>
  <si>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</si>
  <si>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</si>
  <si>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</si>
  <si>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</si>
  <si>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</si>
  <si>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</si>
  <si>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</si>
  <si>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</si>
  <si>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</si>
  <si>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</si>
  <si>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</si>
  <si>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</si>
  <si>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</si>
  <si>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</si>
  <si>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</si>
  <si>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</si>
  <si>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</si>
  <si>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</si>
  <si>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</si>
  <si>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</si>
  <si>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</si>
  <si>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</si>
  <si>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</si>
  <si>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</si>
  <si>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</si>
  <si>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</si>
  <si>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</si>
  <si>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</si>
  <si>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</si>
  <si>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</si>
  <si>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</si>
  <si>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</si>
  <si>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</si>
  <si>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</si>
  <si>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</si>
  <si>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</si>
  <si>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</si>
  <si>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</si>
  <si>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</si>
  <si>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</si>
  <si>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</si>
  <si>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</si>
  <si>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</si>
  <si>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</si>
  <si>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</si>
  <si>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</si>
  <si>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</si>
  <si>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</si>
  <si>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</si>
  <si>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</si>
  <si>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</si>
  <si>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</si>
  <si>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</si>
  <si>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</si>
  <si>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</si>
  <si>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</si>
  <si>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</si>
  <si>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</si>
  <si>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</si>
  <si>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</si>
  <si>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</si>
  <si>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</si>
  <si>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</si>
  <si>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</si>
  <si>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</si>
  <si>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</si>
  <si>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</si>
  <si>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</si>
  <si>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</si>
  <si>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</si>
  <si>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</si>
  <si>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</si>
  <si>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</si>
  <si>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</si>
  <si>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</si>
  <si>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</si>
  <si>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</si>
  <si>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</si>
  <si>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</si>
  <si>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</si>
  <si>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</si>
  <si>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</si>
  <si>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</si>
  <si>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</si>
  <si>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</si>
  <si>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</si>
  <si>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</si>
  <si>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</si>
  <si>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</si>
  <si>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</si>
  <si>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</si>
  <si>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</si>
  <si>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</si>
  <si>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</si>
  <si>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</si>
  <si>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</si>
  <si>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</si>
  <si>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</si>
  <si>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</si>
  <si>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</si>
  <si>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</si>
  <si>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</si>
  <si>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</si>
  <si>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</si>
  <si>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</si>
  <si>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</si>
  <si>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</si>
  <si>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</si>
  <si>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</si>
  <si>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</si>
  <si>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</si>
  <si>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</si>
  <si>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</si>
  <si>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</si>
  <si>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</si>
  <si>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</si>
  <si>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</si>
  <si>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</si>
  <si>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</si>
  <si>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</si>
  <si>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</si>
  <si>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</si>
  <si>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</si>
  <si>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</si>
  <si>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</si>
  <si>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</si>
  <si>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</si>
  <si>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</si>
  <si>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</si>
  <si>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</si>
  <si>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</si>
  <si>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</si>
  <si>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</si>
  <si>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</si>
  <si>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</si>
  <si>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</si>
  <si>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</si>
  <si>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</si>
  <si>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</si>
  <si>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</si>
  <si>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</si>
  <si>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</si>
  <si>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</si>
  <si>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</si>
  <si>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</si>
  <si>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</si>
  <si>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</si>
  <si>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</si>
  <si>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</si>
  <si>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</si>
  <si>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</si>
  <si>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</si>
  <si>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</si>
  <si>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</si>
  <si>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</si>
  <si>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</si>
  <si>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</si>
  <si>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</si>
  <si>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</si>
  <si>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</si>
  <si>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</si>
  <si>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</si>
  <si>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</si>
  <si>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</si>
  <si>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</si>
  <si>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</si>
  <si>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</si>
  <si>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</si>
  <si>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</si>
  <si>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</si>
  <si>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</si>
  <si>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</si>
  <si>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</si>
  <si>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</si>
  <si>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</si>
  <si>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</si>
  <si>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</si>
  <si>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</si>
  <si>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</si>
  <si>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</si>
  <si>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</si>
  <si>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</si>
  <si>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</si>
  <si>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</si>
  <si>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</si>
  <si>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</si>
  <si>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</si>
  <si>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</si>
  <si>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</si>
  <si>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</si>
  <si>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</si>
  <si>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</si>
  <si>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</si>
  <si>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</si>
  <si>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</si>
  <si>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</si>
  <si>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</si>
  <si>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</si>
  <si>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</si>
  <si>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</si>
  <si>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</si>
  <si>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</si>
  <si>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</si>
  <si>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</si>
  <si>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</si>
  <si>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</si>
  <si>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</si>
  <si>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</si>
  <si>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</si>
  <si>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</si>
  <si>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</si>
  <si>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</si>
  <si>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</si>
  <si>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</si>
  <si>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</si>
  <si>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</si>
  <si>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</si>
  <si>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</si>
  <si>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</si>
  <si>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</si>
  <si>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</si>
  <si>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</si>
  <si>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</si>
  <si>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</si>
  <si>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</si>
  <si>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</si>
  <si>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</si>
  <si>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</si>
  <si>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</si>
  <si>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</si>
  <si>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</si>
  <si>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</si>
  <si>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</si>
  <si>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</si>
  <si>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</si>
  <si>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</si>
  <si>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</si>
  <si>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</si>
  <si>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</si>
  <si>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</si>
  <si>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</si>
  <si>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</si>
  <si>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</si>
  <si>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</si>
  <si>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</si>
  <si>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</si>
  <si>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</si>
  <si>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</si>
  <si>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</si>
  <si>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</si>
  <si>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</si>
  <si>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</si>
  <si>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</si>
  <si>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</si>
  <si>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</si>
  <si>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</si>
  <si>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</si>
  <si>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</si>
  <si>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</si>
  <si>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</si>
  <si>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</si>
  <si>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</si>
  <si>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</si>
  <si>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</si>
  <si>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</si>
  <si>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</si>
  <si>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</si>
  <si>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</si>
  <si>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</si>
  <si>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</si>
  <si>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</si>
  <si>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</si>
  <si>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</si>
  <si>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</si>
  <si>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</si>
  <si>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</si>
  <si>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</si>
  <si>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</si>
  <si>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</si>
  <si>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</si>
  <si>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</si>
  <si>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</si>
  <si>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</si>
  <si>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</si>
  <si>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</si>
  <si>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</si>
  <si>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</si>
  <si>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</si>
  <si>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</si>
  <si>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</si>
  <si>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</si>
  <si>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</si>
  <si>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</si>
  <si>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</si>
  <si>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</si>
  <si>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</si>
  <si>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</si>
  <si>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</si>
  <si>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</si>
  <si>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</si>
  <si>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</si>
  <si>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</si>
  <si>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</si>
  <si>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</si>
  <si>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</si>
  <si>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</si>
  <si>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</si>
  <si>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</si>
  <si>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</si>
  <si>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</si>
  <si>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</si>
  <si>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</si>
  <si>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</si>
  <si>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</si>
  <si>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</si>
  <si>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</si>
  <si>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</si>
  <si>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</si>
  <si>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</si>
  <si>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</si>
  <si>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</si>
  <si>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</si>
  <si>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</si>
  <si>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</si>
  <si>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</si>
  <si>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</si>
  <si>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</si>
  <si>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</si>
  <si>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</si>
  <si>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</si>
  <si>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</si>
  <si>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</si>
  <si>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</si>
  <si>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</si>
  <si>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</si>
  <si>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</si>
  <si>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</si>
  <si>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</si>
  <si>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</si>
  <si>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</si>
  <si>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</si>
  <si>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</si>
  <si>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</si>
  <si>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</si>
  <si>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</si>
  <si>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</si>
  <si>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</si>
  <si>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</si>
  <si>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</si>
  <si>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</si>
  <si>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</si>
  <si>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</si>
  <si>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</si>
  <si>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</si>
  <si>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</si>
  <si>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</si>
  <si>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</si>
  <si>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</si>
  <si>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</si>
  <si>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</si>
  <si>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</si>
  <si>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</si>
  <si>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</si>
  <si>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</si>
  <si>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</si>
  <si>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</si>
  <si>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</si>
  <si>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</si>
  <si>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</si>
  <si>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</si>
  <si>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</si>
  <si>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</si>
  <si>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</si>
  <si>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</si>
  <si>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</si>
  <si>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</si>
  <si>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</si>
  <si>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</si>
  <si>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</si>
  <si>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</si>
  <si>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</si>
  <si>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</si>
  <si>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</si>
  <si>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</si>
  <si>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</si>
  <si>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</si>
  <si>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</si>
  <si>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</si>
  <si>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</si>
  <si>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</si>
  <si>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</si>
  <si>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</si>
  <si>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</si>
  <si>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</si>
  <si>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</si>
  <si>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</si>
  <si>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</si>
  <si>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</si>
  <si>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</si>
  <si>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</si>
  <si>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</si>
  <si>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</si>
  <si>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</si>
  <si>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</si>
  <si>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</si>
  <si>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</si>
  <si>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</si>
  <si>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</si>
  <si>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</si>
  <si>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</si>
  <si>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</si>
  <si>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</si>
  <si>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</si>
  <si>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</si>
  <si>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</si>
  <si>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</si>
  <si>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</si>
  <si>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</si>
  <si>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</si>
  <si>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</si>
  <si>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</si>
  <si>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</si>
  <si>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</si>
  <si>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</si>
  <si>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</si>
  <si>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</si>
  <si>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</si>
  <si>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</si>
  <si>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</si>
  <si>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</si>
  <si>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</si>
  <si>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</si>
  <si>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</si>
  <si>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</si>
  <si>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</si>
  <si>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</si>
  <si>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</si>
  <si>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</si>
  <si>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</si>
  <si>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</si>
  <si>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</si>
  <si>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</si>
  <si>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</si>
  <si>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</si>
  <si>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</si>
  <si>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</si>
  <si>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</si>
  <si>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</si>
  <si>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</si>
  <si>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</si>
  <si>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</si>
  <si>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</si>
  <si>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</si>
  <si>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</si>
  <si>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</si>
  <si>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</si>
  <si>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</si>
  <si>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</si>
  <si>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</si>
  <si>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</si>
  <si>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</si>
  <si>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</si>
  <si>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</si>
  <si>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</si>
  <si>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</si>
  <si>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</si>
  <si>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</si>
  <si>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</si>
  <si>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</si>
  <si>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</si>
  <si>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</si>
  <si>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</si>
  <si>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</si>
  <si>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</si>
  <si>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</si>
  <si>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</si>
  <si>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</si>
  <si>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</si>
  <si>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</si>
  <si>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</si>
  <si>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</si>
  <si>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</si>
  <si>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</si>
  <si>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</si>
  <si>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</si>
  <si>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</si>
  <si>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</si>
  <si>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</si>
  <si>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</si>
  <si>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</si>
  <si>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</si>
  <si>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</si>
  <si>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</si>
  <si>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</si>
  <si>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</si>
  <si>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</si>
  <si>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</si>
  <si>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</si>
  <si>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</si>
  <si>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</si>
  <si>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</si>
  <si>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</si>
  <si>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</si>
  <si>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</si>
  <si>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</si>
  <si>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</si>
  <si>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</si>
  <si>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</si>
  <si>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</si>
  <si>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</si>
  <si>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</si>
  <si>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</si>
  <si>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</si>
  <si>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</si>
  <si>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</si>
  <si>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</si>
  <si>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</si>
  <si>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</si>
  <si>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</si>
  <si>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</si>
  <si>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</si>
  <si>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</si>
  <si>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</si>
  <si>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</si>
  <si>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</si>
  <si>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</si>
  <si>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</si>
  <si>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</si>
  <si>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</si>
  <si>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</si>
  <si>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</si>
  <si>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</si>
  <si>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</si>
  <si>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</si>
  <si>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</si>
  <si>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</si>
  <si>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</si>
  <si>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</si>
  <si>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</si>
  <si>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</si>
  <si>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</si>
  <si>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</si>
  <si>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</si>
  <si>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</si>
  <si>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</si>
  <si>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</si>
  <si>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</si>
  <si>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</si>
  <si>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</si>
  <si>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</si>
  <si>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</si>
  <si>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</si>
  <si>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</si>
  <si>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</si>
  <si>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</si>
  <si>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</si>
  <si>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</si>
  <si>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</si>
  <si>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</si>
  <si>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</si>
  <si>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</si>
  <si>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</si>
  <si>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</si>
  <si>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</si>
  <si>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</si>
  <si>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</si>
  <si>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</si>
  <si>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</si>
  <si>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</si>
  <si>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</si>
  <si>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</si>
  <si>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</si>
  <si>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</si>
  <si>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</si>
  <si>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</si>
  <si>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</si>
  <si>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</si>
  <si>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</si>
  <si>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</si>
  <si>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</si>
  <si>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</si>
  <si>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</si>
  <si>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</si>
  <si>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</si>
  <si>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</si>
  <si>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</si>
  <si>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</si>
  <si>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</si>
  <si>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</si>
  <si>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</si>
  <si>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</si>
  <si>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</si>
  <si>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</si>
  <si>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</si>
  <si>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</si>
  <si>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</si>
  <si>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</si>
  <si>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</si>
  <si>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</si>
  <si>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</si>
  <si>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</si>
  <si>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</si>
  <si>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</si>
  <si>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</si>
  <si>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</si>
  <si>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</si>
  <si>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</si>
  <si>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</si>
  <si>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</si>
  <si>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</si>
  <si>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</si>
  <si>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</si>
  <si>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</si>
  <si>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</si>
  <si>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</si>
  <si>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</si>
  <si>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</si>
  <si>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</si>
  <si>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</si>
  <si>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</si>
  <si>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</si>
  <si>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</si>
  <si>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</si>
  <si>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</si>
  <si>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</si>
  <si>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</si>
  <si>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</si>
  <si>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</si>
  <si>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</si>
  <si>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</si>
  <si>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</si>
  <si>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</si>
  <si>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</si>
  <si>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</si>
  <si>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</si>
  <si>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</si>
  <si>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</si>
  <si>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</si>
  <si>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</si>
  <si>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</si>
  <si>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</si>
  <si>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</si>
  <si>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</si>
  <si>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</si>
  <si>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</si>
  <si>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</si>
  <si>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</si>
  <si>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</si>
  <si>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</si>
  <si>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</si>
  <si>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</si>
  <si>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</si>
  <si>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</si>
  <si>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</si>
  <si>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</si>
  <si>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</si>
  <si>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</si>
  <si>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</si>
  <si>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</si>
  <si>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</si>
  <si>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</si>
  <si>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</si>
  <si>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</si>
  <si>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</si>
  <si>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</si>
  <si>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</si>
  <si>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</si>
  <si>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</si>
  <si>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</si>
  <si>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</si>
  <si>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</si>
  <si>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</si>
  <si>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</si>
  <si>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</si>
  <si>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</si>
  <si>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</si>
  <si>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</si>
  <si>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</si>
  <si>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</si>
  <si>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</si>
  <si>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</si>
  <si>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</si>
  <si>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</si>
  <si>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</si>
  <si>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</si>
  <si>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</si>
  <si>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</si>
  <si>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</si>
  <si>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</si>
  <si>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</si>
  <si>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</si>
  <si>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</si>
  <si>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</si>
  <si>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</si>
  <si>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</si>
  <si>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</si>
  <si>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</si>
  <si>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</si>
  <si>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</si>
  <si>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</si>
  <si>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</si>
  <si>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</si>
  <si>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</si>
  <si>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</si>
  <si>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</si>
  <si>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</si>
  <si>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</si>
  <si>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</si>
  <si>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</si>
  <si>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</si>
  <si>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</si>
  <si>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</si>
  <si>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</si>
  <si>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</si>
  <si>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</si>
  <si>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</si>
  <si>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</si>
  <si>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</si>
  <si>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</si>
  <si>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</si>
  <si>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</si>
  <si>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</si>
  <si>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</si>
  <si>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</si>
  <si>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</si>
  <si>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</si>
  <si>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</si>
  <si>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</si>
  <si>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</si>
  <si>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</si>
  <si>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</si>
  <si>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</si>
  <si>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</si>
  <si>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</si>
  <si>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</si>
  <si>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</si>
  <si>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</si>
  <si>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</si>
  <si>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</si>
  <si>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</si>
  <si>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</si>
  <si>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</si>
  <si>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</si>
  <si>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</si>
  <si>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</si>
  <si>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</si>
  <si>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</si>
  <si>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</si>
  <si>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</si>
  <si>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</si>
  <si>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</si>
  <si>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</si>
  <si>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</si>
  <si>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</si>
  <si>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</si>
  <si>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</si>
  <si>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</si>
  <si>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</si>
  <si>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</si>
  <si>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</si>
  <si>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</si>
  <si>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</si>
  <si>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</si>
  <si>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</si>
  <si>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</si>
  <si>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</si>
  <si>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</si>
  <si>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</si>
  <si>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</si>
  <si>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</si>
  <si>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</si>
  <si>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</si>
  <si>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</si>
  <si>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</si>
  <si>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</si>
  <si>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</si>
  <si>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</si>
  <si>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</si>
  <si>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</si>
  <si>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</si>
  <si>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</si>
  <si>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</si>
  <si>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</si>
  <si>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</si>
  <si>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</si>
  <si>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</si>
  <si>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</si>
  <si>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</si>
  <si>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</si>
  <si>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</si>
  <si>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</si>
  <si>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</si>
  <si>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</si>
  <si>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</si>
  <si>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</si>
  <si>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</si>
  <si>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</si>
  <si>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</si>
  <si>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</si>
  <si>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</si>
  <si>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</si>
  <si>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</si>
  <si>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</si>
  <si>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</si>
  <si>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</si>
  <si>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</si>
  <si>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</si>
  <si>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</si>
  <si>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</si>
  <si>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</si>
  <si>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</si>
  <si>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</si>
  <si>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</si>
  <si>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</si>
  <si>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</si>
  <si>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</si>
  <si>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</si>
  <si>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</si>
  <si>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</si>
  <si>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</si>
  <si>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</si>
  <si>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</si>
  <si>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</si>
  <si>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</si>
  <si>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</si>
  <si>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</si>
  <si>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</si>
  <si>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</si>
  <si>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</si>
  <si>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</si>
  <si>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</si>
  <si>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</si>
  <si>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</si>
  <si>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</si>
  <si>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</si>
  <si>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</si>
  <si>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</si>
  <si>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</si>
  <si>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</si>
  <si>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</si>
  <si>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</si>
  <si>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</si>
  <si>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</si>
  <si>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</si>
  <si>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</si>
  <si>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</si>
  <si>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</si>
  <si>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</si>
  <si>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</si>
  <si>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</si>
  <si>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</si>
  <si>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</si>
  <si>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</si>
  <si>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</si>
  <si>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</si>
  <si>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</si>
  <si>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</si>
  <si>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</si>
  <si>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</si>
  <si>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</si>
  <si>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</si>
  <si>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</si>
  <si>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</si>
  <si>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</si>
  <si>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</si>
  <si>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</si>
  <si>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</si>
  <si>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</si>
  <si>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</si>
  <si>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</si>
  <si>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</si>
  <si>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</si>
  <si>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</si>
  <si>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</si>
  <si>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</si>
  <si>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</si>
  <si>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</si>
  <si>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</si>
  <si>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</si>
  <si>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</si>
  <si>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</si>
  <si>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</si>
  <si>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</si>
  <si>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</si>
  <si>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</si>
  <si>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</si>
  <si>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</si>
  <si>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</si>
  <si>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</si>
  <si>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</si>
  <si>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</si>
  <si>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</si>
  <si>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</si>
  <si>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</si>
  <si>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</si>
  <si>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</si>
  <si>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</si>
  <si>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</si>
  <si>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</si>
  <si>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</si>
  <si>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</si>
  <si>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</si>
  <si>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</si>
  <si>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</si>
  <si>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</si>
  <si>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</si>
  <si>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</si>
  <si>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</si>
  <si>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</si>
  <si>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</si>
  <si>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</si>
  <si>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</si>
  <si>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</si>
  <si>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</si>
  <si>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</si>
  <si>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</si>
  <si>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</si>
  <si>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</si>
  <si>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</si>
  <si>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</si>
  <si>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</si>
  <si>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</si>
  <si>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</si>
  <si>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</si>
  <si>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</si>
  <si>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</si>
  <si>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</si>
  <si>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</si>
  <si>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</si>
  <si>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</si>
  <si>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</si>
  <si>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</si>
  <si>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</si>
  <si>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</si>
  <si>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</si>
  <si>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</si>
  <si>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</si>
  <si>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</si>
  <si>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</si>
  <si>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</si>
  <si>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</si>
  <si>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</si>
  <si>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</si>
  <si>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</si>
  <si>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</si>
  <si>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</si>
  <si>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</si>
  <si>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</si>
  <si>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</si>
  <si>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</si>
  <si>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</si>
  <si>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</si>
  <si>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</si>
  <si>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</si>
  <si>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</si>
  <si>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</si>
  <si>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</si>
  <si>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</si>
  <si>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</si>
  <si>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</si>
  <si>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</si>
  <si>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</si>
  <si>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</si>
  <si>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</si>
  <si>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</si>
  <si>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</si>
  <si>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</si>
  <si>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</si>
  <si>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</si>
  <si>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</si>
  <si>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</si>
  <si>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</si>
  <si>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</si>
  <si>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</si>
  <si>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</si>
  <si>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</si>
  <si>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</si>
  <si>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</si>
  <si>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</si>
  <si>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</si>
  <si>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</si>
  <si>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</si>
  <si>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</si>
  <si>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</si>
  <si>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</si>
  <si>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</si>
  <si>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</si>
  <si>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</si>
  <si>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</si>
  <si>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</si>
  <si>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</si>
  <si>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</si>
  <si>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</si>
  <si>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</si>
  <si>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</si>
  <si>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</si>
  <si>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</si>
  <si>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</si>
  <si>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</si>
  <si>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</si>
  <si>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</si>
  <si>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</si>
  <si>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</si>
  <si>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</si>
  <si>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</si>
  <si>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</si>
  <si>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</si>
  <si>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</si>
  <si>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</si>
  <si>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</si>
  <si>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</si>
  <si>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</si>
  <si>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</si>
  <si>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</si>
  <si>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</si>
  <si>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</si>
  <si>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</si>
  <si>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</si>
  <si>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</si>
  <si>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</si>
  <si>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</si>
  <si>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</si>
  <si>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</si>
  <si>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</si>
  <si>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</si>
  <si>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</si>
  <si>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</si>
  <si>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</si>
  <si>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</si>
  <si>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</si>
  <si>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</si>
  <si>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</si>
  <si>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</si>
  <si>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</si>
  <si>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</si>
  <si>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</si>
  <si>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</si>
  <si>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</si>
  <si>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</si>
  <si>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</si>
  <si>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</si>
  <si>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</si>
  <si>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</si>
  <si>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</si>
  <si>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</si>
  <si>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</si>
  <si>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</si>
  <si>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</si>
  <si>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</si>
  <si>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</si>
  <si>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</si>
  <si>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</si>
  <si>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</si>
  <si>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</si>
  <si>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</si>
  <si>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</si>
  <si>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</si>
  <si>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</si>
  <si>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</si>
  <si>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</si>
  <si>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</si>
  <si>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</si>
  <si>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</si>
  <si>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</si>
  <si>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</si>
  <si>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</si>
  <si>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</si>
  <si>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</si>
  <si>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</si>
  <si>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</si>
  <si>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</si>
  <si>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</si>
  <si>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</si>
  <si>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</si>
  <si>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</si>
  <si>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</si>
  <si>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</si>
  <si>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</si>
  <si>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</si>
  <si>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</si>
  <si>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</si>
  <si>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</si>
  <si>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</si>
  <si>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</si>
  <si>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</si>
  <si>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</si>
  <si>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</si>
  <si>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</si>
  <si>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</si>
  <si>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</si>
  <si>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</si>
  <si>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</si>
  <si>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</si>
  <si>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</si>
  <si>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</si>
  <si>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</si>
  <si>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</si>
  <si>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</si>
  <si>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</si>
  <si>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</si>
  <si>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</si>
  <si>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</si>
  <si>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</si>
  <si>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</si>
  <si>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</si>
  <si>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</si>
  <si>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</si>
  <si>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</si>
  <si>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</si>
  <si>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</si>
  <si>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</si>
  <si>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</si>
  <si>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</si>
  <si>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</si>
  <si>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</si>
  <si>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</si>
  <si>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</si>
  <si>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</si>
  <si>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</si>
  <si>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</si>
  <si>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</si>
  <si>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</si>
  <si>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</si>
  <si>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</si>
  <si>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</si>
  <si>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</si>
  <si>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</si>
  <si>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</si>
  <si>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</si>
  <si>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</si>
  <si>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</si>
  <si>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</si>
  <si>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</si>
  <si>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</si>
  <si>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</si>
  <si>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</si>
  <si>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</si>
  <si>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</si>
  <si>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</si>
  <si>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</si>
  <si>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</si>
  <si>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</si>
  <si>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</si>
  <si>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</si>
  <si>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</si>
  <si>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</si>
  <si>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</si>
  <si>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</si>
  <si>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</si>
  <si>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</si>
  <si>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</si>
  <si>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</si>
  <si>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</si>
  <si>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</si>
  <si>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</si>
  <si>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</si>
  <si>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</si>
  <si>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</si>
  <si>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</si>
  <si>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</si>
  <si>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</si>
  <si>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</si>
  <si>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</si>
  <si>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</si>
  <si>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</si>
  <si>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</si>
  <si>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</si>
  <si>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</si>
  <si>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</si>
  <si>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</si>
  <si>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</si>
  <si>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</si>
  <si>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</si>
  <si>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</si>
  <si>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</si>
  <si>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</si>
  <si>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</si>
  <si>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</si>
  <si>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</si>
  <si>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</si>
  <si>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</si>
  <si>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</si>
  <si>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</si>
  <si>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</si>
  <si>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</si>
  <si>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</si>
  <si>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</si>
  <si>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</si>
  <si>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</si>
  <si>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</si>
  <si>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</si>
  <si>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</si>
  <si>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</si>
  <si>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</si>
  <si>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</si>
  <si>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</si>
  <si>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</si>
  <si>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</si>
  <si>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</si>
  <si>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</si>
  <si>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</si>
  <si>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</si>
  <si>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</si>
  <si>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</si>
  <si>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</si>
  <si>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</si>
  <si>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</si>
  <si>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</si>
  <si>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</si>
  <si>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</si>
  <si>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</si>
  <si>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</si>
  <si>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</si>
  <si>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</si>
  <si>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</si>
  <si>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</si>
  <si>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</si>
  <si>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</si>
  <si>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</si>
  <si>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</si>
  <si>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</si>
  <si>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</si>
  <si>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</si>
  <si>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</si>
  <si>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</si>
  <si>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</si>
  <si>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</si>
  <si>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</si>
  <si>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</si>
  <si>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</si>
  <si>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</si>
  <si>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</si>
  <si>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</si>
  <si>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</si>
  <si>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</si>
  <si>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</si>
  <si>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</si>
  <si>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</si>
  <si>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</si>
  <si>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</si>
  <si>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</si>
  <si>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</si>
  <si>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</si>
  <si>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</si>
  <si>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</si>
  <si>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</si>
  <si>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</si>
  <si>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</si>
  <si>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</si>
  <si>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</si>
  <si>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</si>
  <si>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</si>
  <si>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</si>
  <si>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</si>
  <si>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</si>
  <si>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</si>
  <si>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</si>
  <si>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</si>
  <si>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</si>
  <si>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</si>
  <si>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</si>
  <si>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</si>
  <si>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</si>
  <si>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</si>
  <si>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</si>
  <si>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</si>
  <si>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</si>
  <si>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</si>
  <si>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</si>
  <si>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</si>
  <si>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</si>
  <si>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</si>
  <si>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</si>
  <si>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</si>
  <si>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</si>
  <si>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</si>
  <si>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</si>
  <si>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</si>
  <si>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</si>
  <si>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</si>
  <si>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</si>
  <si>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</si>
  <si>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</si>
  <si>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</si>
  <si>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</si>
  <si>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</si>
  <si>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</si>
  <si>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</si>
  <si>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</si>
  <si>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</si>
  <si>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</si>
  <si>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</si>
  <si>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</si>
  <si>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</si>
  <si>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</si>
  <si>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</si>
  <si>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</si>
  <si>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</si>
  <si>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</si>
  <si>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</si>
  <si>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</si>
  <si>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</si>
  <si>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</si>
  <si>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</si>
  <si>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</si>
  <si>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</si>
  <si>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</si>
  <si>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</si>
  <si>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</si>
  <si>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</si>
  <si>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</si>
  <si>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</si>
  <si>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</si>
  <si>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</si>
  <si>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</si>
  <si>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</si>
  <si>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</si>
  <si>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</si>
  <si>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</si>
  <si>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</si>
  <si>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</si>
  <si>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</si>
  <si>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</si>
  <si>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</si>
  <si>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</si>
  <si>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</si>
  <si>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</si>
  <si>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</si>
  <si>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</si>
  <si>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</si>
  <si>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</si>
  <si>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</si>
  <si>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</si>
  <si>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</si>
  <si>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</si>
  <si>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</si>
  <si>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</si>
  <si>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</si>
  <si>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</si>
  <si>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</si>
  <si>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</si>
  <si>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</si>
  <si>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</si>
  <si>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</si>
  <si>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</si>
  <si>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</si>
  <si>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</si>
  <si>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</si>
  <si>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</si>
  <si>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</si>
  <si>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</si>
  <si>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</si>
  <si>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</si>
  <si>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</si>
  <si>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</si>
  <si>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</si>
  <si>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</si>
  <si>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</si>
  <si>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</si>
  <si>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</si>
  <si>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</si>
  <si>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</si>
  <si>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</si>
  <si>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</si>
  <si>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</si>
  <si>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</si>
  <si>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</si>
  <si>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</si>
  <si>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</si>
  <si>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</si>
  <si>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</si>
  <si>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</si>
  <si>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</si>
  <si>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</si>
  <si>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</si>
  <si>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</si>
  <si>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</si>
  <si>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</si>
  <si>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</si>
  <si>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</si>
  <si>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</si>
  <si>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</si>
  <si>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</si>
  <si>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</si>
  <si>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</si>
  <si>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</si>
  <si>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</si>
  <si>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</si>
  <si>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</si>
  <si>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</si>
  <si>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</si>
  <si>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</si>
  <si>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</si>
  <si>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</si>
  <si>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</si>
  <si>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</si>
  <si>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</si>
  <si>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</si>
  <si>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</si>
  <si>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</si>
  <si>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</si>
  <si>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</si>
  <si>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</si>
  <si>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</si>
  <si>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</si>
  <si>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</si>
  <si>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</si>
  <si>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</si>
  <si>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</si>
  <si>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</si>
  <si>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</si>
  <si>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</si>
  <si>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</si>
  <si>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</si>
  <si>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</si>
  <si>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</si>
  <si>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</si>
  <si>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</si>
  <si>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</si>
  <si>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</si>
  <si>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</si>
  <si>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</si>
  <si>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</si>
  <si>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</si>
  <si>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</si>
  <si>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</si>
  <si>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</si>
  <si>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</si>
  <si>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</si>
  <si>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</si>
  <si>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</si>
  <si>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</si>
  <si>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</si>
  <si>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</si>
  <si>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</si>
  <si>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</si>
  <si>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</si>
  <si>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</si>
  <si>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</si>
  <si>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</si>
  <si>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</si>
  <si>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</si>
  <si>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</si>
  <si>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</si>
  <si>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</si>
  <si>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</si>
  <si>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</si>
  <si>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</si>
  <si>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</si>
  <si>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</si>
  <si>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</si>
  <si>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</si>
  <si>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</si>
  <si>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</si>
  <si>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</si>
  <si>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</si>
  <si>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</si>
  <si>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</si>
  <si>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</si>
  <si>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</si>
  <si>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</si>
  <si>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</si>
  <si>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</si>
  <si>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</si>
  <si>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</si>
  <si>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</si>
  <si>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</si>
  <si>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</si>
  <si>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</si>
  <si>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</si>
  <si>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</si>
  <si>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</si>
  <si>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</si>
  <si>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</si>
  <si>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</si>
  <si>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</si>
  <si>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</si>
  <si>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</si>
  <si>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</si>
  <si>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</si>
  <si>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</si>
  <si>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</si>
  <si>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</si>
  <si>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</si>
  <si>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</si>
  <si>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</si>
  <si>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</si>
  <si>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</si>
  <si>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</si>
  <si>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</si>
  <si>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</si>
  <si>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</si>
  <si>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</si>
  <si>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</si>
  <si>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</si>
  <si>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</si>
  <si>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</si>
  <si>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</si>
  <si>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</si>
  <si>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</si>
  <si>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</si>
  <si>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</si>
  <si>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</si>
  <si>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</si>
  <si>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</si>
  <si>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</si>
  <si>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</si>
  <si>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</si>
  <si>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</si>
  <si>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</si>
  <si>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</si>
  <si>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</si>
  <si>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</si>
  <si>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</si>
  <si>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</si>
  <si>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</si>
  <si>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</si>
  <si>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</si>
  <si>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</si>
  <si>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</si>
  <si>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</si>
  <si>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</si>
  <si>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</si>
  <si>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</si>
  <si>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</si>
  <si>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</si>
  <si>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</si>
  <si>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</si>
  <si>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</si>
  <si>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</si>
  <si>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</si>
  <si>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</si>
  <si>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</si>
  <si>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</si>
  <si>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</si>
  <si>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</si>
  <si>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</si>
  <si>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</si>
  <si>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</si>
  <si>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</si>
  <si>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</si>
  <si>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</si>
  <si>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</si>
  <si>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</si>
  <si>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</si>
  <si>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</si>
  <si>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</si>
  <si>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</si>
  <si>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</si>
  <si>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</si>
  <si>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</si>
  <si>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</si>
  <si>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</si>
  <si>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</si>
  <si>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</si>
  <si>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</si>
  <si>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</si>
  <si>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</si>
  <si>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</si>
  <si>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</si>
  <si>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</si>
  <si>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</si>
  <si>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</si>
  <si>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</si>
  <si>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</si>
  <si>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</si>
  <si>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</si>
  <si>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</si>
  <si>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</si>
  <si>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</si>
  <si>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</si>
  <si>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</si>
  <si>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</si>
  <si>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</si>
  <si>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</si>
  <si>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</si>
  <si>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</si>
  <si>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</si>
  <si>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</si>
  <si>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</si>
  <si>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</si>
  <si>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</si>
  <si>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</si>
  <si>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</si>
  <si>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</si>
  <si>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</si>
  <si>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</si>
  <si>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</si>
  <si>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</si>
  <si>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</si>
  <si>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</si>
  <si>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</si>
  <si>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</si>
  <si>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</si>
  <si>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</si>
  <si>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</si>
  <si>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</si>
  <si>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</si>
  <si>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</si>
  <si>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</si>
  <si>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</si>
  <si>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</si>
  <si>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</si>
  <si>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</si>
  <si>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</si>
  <si>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</si>
  <si>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</si>
  <si>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</si>
  <si>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</si>
  <si>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</si>
  <si>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</si>
  <si>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</si>
  <si>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</si>
  <si>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</si>
  <si>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</si>
  <si>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</si>
  <si>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</si>
  <si>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</si>
  <si>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</si>
  <si>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</si>
  <si>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</si>
  <si>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</si>
  <si>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</si>
  <si>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</si>
  <si>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</si>
  <si>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</si>
  <si>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</si>
  <si>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</si>
  <si>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</si>
  <si>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</si>
  <si>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</si>
  <si>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</si>
  <si>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</si>
  <si>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</si>
  <si>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</si>
  <si>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</si>
  <si>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</si>
  <si>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</si>
  <si>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</si>
  <si>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</si>
  <si>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</si>
  <si>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</si>
  <si>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</si>
  <si>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</si>
  <si>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</si>
  <si>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</si>
  <si>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</si>
  <si>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</si>
  <si>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</si>
  <si>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</si>
  <si>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</si>
  <si>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</si>
  <si>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</si>
  <si>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</si>
  <si>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</si>
  <si>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</si>
  <si>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</si>
  <si>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</si>
  <si>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</si>
  <si>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</si>
  <si>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</si>
  <si>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</si>
  <si>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</si>
  <si>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</si>
  <si>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</si>
  <si>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</si>
  <si>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</si>
  <si>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</si>
  <si>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</si>
  <si>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</si>
  <si>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</si>
  <si>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</si>
  <si>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</si>
  <si>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</si>
  <si>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</si>
  <si>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</si>
  <si>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</si>
  <si>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</si>
  <si>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</si>
  <si>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</si>
  <si>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</si>
  <si>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</si>
  <si>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</si>
  <si>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</si>
  <si>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</si>
  <si>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</si>
  <si>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</si>
  <si>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</si>
  <si>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</si>
  <si>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</si>
  <si>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</si>
  <si>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</si>
  <si>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</si>
  <si>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</si>
  <si>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</si>
  <si>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</si>
  <si>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</si>
  <si>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</si>
  <si>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</si>
  <si>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</si>
  <si>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</si>
  <si>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</si>
  <si>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</si>
  <si>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</si>
  <si>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</si>
  <si>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</si>
  <si>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</si>
  <si>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</si>
  <si>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</si>
  <si>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</si>
  <si>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</si>
  <si>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</si>
  <si>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</si>
  <si>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</si>
  <si>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</si>
  <si>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</si>
  <si>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</si>
  <si>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</si>
  <si>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</si>
  <si>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</si>
  <si>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</si>
  <si>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</si>
  <si>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</si>
  <si>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</si>
  <si>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</si>
  <si>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</si>
  <si>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</si>
  <si>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</si>
  <si>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</si>
  <si>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</si>
  <si>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</si>
  <si>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</si>
  <si>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</si>
  <si>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</si>
  <si>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</si>
  <si>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</si>
  <si>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</si>
  <si>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</si>
  <si>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</si>
  <si>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</si>
  <si>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</si>
  <si>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</si>
  <si>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</si>
  <si>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</si>
  <si>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</si>
  <si>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</si>
  <si>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</si>
  <si>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</si>
  <si>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</si>
  <si>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</si>
  <si>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</si>
  <si>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</si>
  <si>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</si>
  <si>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</si>
  <si>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</si>
  <si>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</si>
  <si>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</si>
  <si>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</si>
  <si>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</si>
  <si>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</si>
  <si>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</si>
  <si>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</si>
  <si>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</si>
  <si>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</si>
  <si>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</si>
  <si>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</si>
  <si>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</si>
  <si>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</si>
  <si>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</si>
  <si>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</si>
  <si>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</si>
  <si>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</si>
  <si>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</si>
  <si>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</si>
  <si>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</si>
  <si>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</si>
  <si>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</si>
  <si>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</si>
  <si>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</si>
  <si>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</si>
  <si>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</si>
  <si>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</si>
  <si>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</si>
  <si>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</si>
  <si>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</si>
  <si>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</si>
  <si>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</si>
  <si>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</si>
  <si>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</si>
  <si>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</si>
  <si>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</si>
  <si>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</si>
  <si>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</si>
  <si>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</si>
  <si>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</si>
  <si>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</si>
  <si>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</si>
  <si>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</si>
  <si>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</si>
  <si>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</si>
  <si>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</si>
  <si>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</si>
  <si>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</si>
  <si>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</si>
  <si>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</si>
  <si>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</si>
  <si>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</si>
  <si>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</si>
  <si>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</si>
  <si>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</si>
  <si>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</si>
  <si>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</si>
  <si>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</si>
  <si>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</si>
  <si>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</si>
  <si>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</si>
  <si>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</si>
  <si>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</si>
  <si>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</si>
  <si>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</si>
  <si>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</si>
  <si>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</si>
  <si>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</si>
  <si>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</si>
  <si>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</si>
  <si>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</si>
  <si>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</si>
  <si>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</si>
  <si>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</si>
  <si>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</si>
  <si>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</si>
  <si>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</si>
  <si>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</si>
  <si>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</si>
  <si>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</si>
  <si>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</si>
  <si>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</si>
  <si>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</si>
  <si>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</si>
  <si>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</si>
  <si>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</si>
  <si>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</si>
  <si>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</si>
  <si>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</si>
  <si>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</si>
  <si>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</si>
  <si>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</si>
  <si>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</si>
  <si>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</si>
  <si>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</si>
  <si>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</si>
  <si>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</si>
  <si>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</si>
  <si>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</si>
  <si>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</si>
  <si>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</si>
  <si>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</si>
  <si>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</si>
  <si>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</si>
  <si>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</si>
  <si>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</si>
  <si>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</si>
  <si>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</si>
  <si>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</si>
  <si>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</si>
  <si>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</si>
  <si>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</si>
  <si>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</si>
  <si>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</si>
  <si>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</si>
  <si>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</si>
  <si>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</si>
  <si>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</si>
  <si>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</si>
  <si>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</si>
  <si>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</si>
  <si>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</si>
  <si>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</si>
  <si>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</si>
  <si>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</si>
  <si>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</si>
  <si>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</si>
  <si>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</si>
  <si>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</si>
  <si>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</si>
  <si>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</si>
  <si>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</si>
  <si>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</si>
  <si>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</si>
  <si>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</si>
  <si>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</si>
  <si>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</si>
  <si>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</si>
  <si>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</si>
  <si>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</si>
  <si>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</si>
  <si>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</si>
  <si>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</si>
  <si>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</si>
  <si>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</si>
  <si>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</si>
  <si>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</si>
  <si>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</si>
  <si>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</si>
  <si>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</si>
  <si>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</si>
  <si>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</si>
  <si>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</si>
  <si>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</si>
  <si>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</si>
  <si>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</si>
  <si>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</si>
  <si>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</si>
  <si>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</si>
  <si>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</si>
  <si>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</si>
  <si>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</si>
  <si>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</si>
  <si>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</si>
  <si>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</si>
  <si>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</si>
  <si>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</si>
  <si>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</si>
  <si>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</si>
  <si>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</si>
  <si>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</si>
  <si>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</si>
  <si>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</si>
  <si>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</si>
  <si>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</si>
  <si>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</si>
  <si>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</si>
  <si>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</si>
  <si>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</si>
  <si>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</si>
  <si>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</si>
  <si>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</si>
  <si>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</si>
  <si>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</si>
  <si>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</si>
  <si>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</si>
  <si>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</si>
  <si>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</si>
  <si>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</si>
  <si>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</si>
  <si>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</si>
  <si>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</si>
  <si>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</si>
  <si>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</si>
  <si>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</si>
  <si>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</si>
  <si>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</si>
  <si>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</si>
  <si>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</si>
  <si>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</si>
  <si>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</si>
  <si>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</si>
  <si>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</si>
  <si>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</si>
  <si>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</si>
  <si>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</si>
  <si>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</si>
  <si>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</si>
  <si>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</si>
  <si>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</si>
  <si>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</si>
  <si>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</si>
  <si>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</si>
  <si>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</si>
  <si>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</si>
  <si>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</si>
  <si>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</si>
  <si>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</si>
  <si>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</si>
  <si>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</si>
  <si>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</si>
  <si>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</si>
  <si>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</si>
  <si>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</si>
  <si>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</si>
  <si>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</si>
  <si>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</si>
  <si>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</si>
  <si>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</si>
  <si>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</si>
  <si>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</si>
  <si>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</si>
  <si>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</si>
  <si>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</si>
  <si>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</si>
  <si>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</si>
  <si>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</si>
  <si>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</si>
  <si>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</si>
  <si>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</si>
  <si>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</si>
  <si>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</si>
  <si>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</si>
  <si>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</si>
  <si>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</si>
  <si>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</si>
  <si>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</si>
  <si>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</si>
  <si>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</si>
  <si>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</si>
  <si>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</si>
  <si>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</si>
  <si>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</si>
  <si>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</si>
  <si>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</si>
  <si>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</si>
  <si>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</si>
  <si>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</si>
  <si>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</si>
  <si>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</si>
  <si>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</si>
  <si>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</si>
  <si>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</si>
  <si>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</si>
  <si>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</si>
  <si>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</si>
  <si>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</si>
  <si>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</si>
  <si>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</si>
  <si>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</si>
  <si>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</si>
  <si>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</si>
  <si>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</si>
  <si>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</si>
  <si>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</si>
  <si>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</si>
  <si>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</si>
  <si>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</si>
  <si>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</si>
  <si>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</si>
  <si>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</si>
  <si>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</si>
  <si>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</si>
  <si>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</si>
  <si>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</si>
  <si>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</si>
  <si>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</si>
  <si>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</si>
  <si>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</si>
  <si>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</si>
  <si>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</si>
  <si>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</si>
  <si>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</si>
  <si>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</si>
  <si>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</si>
  <si>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</si>
  <si>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</si>
  <si>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</si>
  <si>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</si>
  <si>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</si>
  <si>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</si>
  <si>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</si>
  <si>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</si>
  <si>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</si>
  <si>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</si>
  <si>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</si>
  <si>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</si>
  <si>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</si>
  <si>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</si>
  <si>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</si>
  <si>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</si>
  <si>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</si>
  <si>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</si>
  <si>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</si>
  <si>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</si>
  <si>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</si>
  <si>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</si>
  <si>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</si>
  <si>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</si>
  <si>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</si>
  <si>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</si>
  <si>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</si>
  <si>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</si>
  <si>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</si>
  <si>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</si>
  <si>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</si>
  <si>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</si>
  <si>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</si>
  <si>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</si>
  <si>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</si>
  <si>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</si>
  <si>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</si>
  <si>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</si>
  <si>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</si>
  <si>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</si>
  <si>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</si>
  <si>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</si>
  <si>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</si>
  <si>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</si>
  <si>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</si>
  <si>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</si>
  <si>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</si>
  <si>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</si>
  <si>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</si>
  <si>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</si>
  <si>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</si>
  <si>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</si>
  <si>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</si>
  <si>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</si>
  <si>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</si>
  <si>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</si>
  <si>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</si>
  <si>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</si>
  <si>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</si>
  <si>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</si>
  <si>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</si>
  <si>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</si>
  <si>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</si>
  <si>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</si>
  <si>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</si>
  <si>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</si>
  <si>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</si>
  <si>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</si>
  <si>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</si>
  <si>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</si>
  <si>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</si>
  <si>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</si>
  <si>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</si>
  <si>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</si>
  <si>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</si>
  <si>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</si>
  <si>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</si>
  <si>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</si>
  <si>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</si>
  <si>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</si>
  <si>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</si>
  <si>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</si>
  <si>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</si>
  <si>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</si>
  <si>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</si>
  <si>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</si>
  <si>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</si>
  <si>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</si>
  <si>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</si>
  <si>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</si>
  <si>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</si>
  <si>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</si>
  <si>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</si>
  <si>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</si>
  <si>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</si>
  <si>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</si>
  <si>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</si>
  <si>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</si>
  <si>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</si>
  <si>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</si>
  <si>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</si>
  <si>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</si>
  <si>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</si>
  <si>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</si>
  <si>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</si>
  <si>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</si>
  <si>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</si>
  <si>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</si>
  <si>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</si>
  <si>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</si>
  <si>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</si>
  <si>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</si>
  <si>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</si>
  <si>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</si>
  <si>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</si>
  <si>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</si>
  <si>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</si>
  <si>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</si>
  <si>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</si>
  <si>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</si>
  <si>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</si>
  <si>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</si>
  <si>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</si>
  <si>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</si>
  <si>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</si>
  <si>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</si>
  <si>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</si>
  <si>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</si>
  <si>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</si>
  <si>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</si>
  <si>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</si>
  <si>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</si>
  <si>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</si>
  <si>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</si>
  <si>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</si>
  <si>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</si>
  <si>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</si>
  <si>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</si>
  <si>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</si>
  <si>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</si>
  <si>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</si>
  <si>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</si>
  <si>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</si>
  <si>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</si>
  <si>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</si>
  <si>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</si>
  <si>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</si>
  <si>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</si>
  <si>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</si>
  <si>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</si>
  <si>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</si>
  <si>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</si>
  <si>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</si>
  <si>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</si>
  <si>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</si>
  <si>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</si>
  <si>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</si>
  <si>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</si>
  <si>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</si>
  <si>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</si>
  <si>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</si>
  <si>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</si>
  <si>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</si>
  <si>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</si>
  <si>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</si>
  <si>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</si>
  <si>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</si>
  <si>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</si>
  <si>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</si>
  <si>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</si>
  <si>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</si>
  <si>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</si>
  <si>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</si>
  <si>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</si>
  <si>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</si>
  <si>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</si>
  <si>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</si>
  <si>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</si>
  <si>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</si>
  <si>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</si>
  <si>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</si>
  <si>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</si>
  <si>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</si>
  <si>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</si>
  <si>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</si>
  <si>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</si>
  <si>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</si>
  <si>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</si>
  <si>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</si>
  <si>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</si>
  <si>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</si>
  <si>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</si>
  <si>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</si>
  <si>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</si>
  <si>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</si>
  <si>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</si>
  <si>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</si>
  <si>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</si>
  <si>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</si>
  <si>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</si>
  <si>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</si>
  <si>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</si>
  <si>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</si>
  <si>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</si>
  <si>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</si>
  <si>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</si>
  <si>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</si>
  <si>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</si>
  <si>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</si>
  <si>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</si>
  <si>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</si>
  <si>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</si>
  <si>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</si>
  <si>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</si>
  <si>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</si>
  <si>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</si>
  <si>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</si>
  <si>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</si>
  <si>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</si>
  <si>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</si>
  <si>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</si>
  <si>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</si>
  <si>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</si>
  <si>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</si>
  <si>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</si>
  <si>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</si>
  <si>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</si>
  <si>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</si>
  <si>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</si>
  <si>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</si>
  <si>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</si>
  <si>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</si>
  <si>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</si>
  <si>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</si>
  <si>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</si>
  <si>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</si>
  <si>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</si>
  <si>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</si>
  <si>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</si>
  <si>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</si>
  <si>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</si>
  <si>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</si>
  <si>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</si>
  <si>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</si>
  <si>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</si>
  <si>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</si>
  <si>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</si>
  <si>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</si>
  <si>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</si>
  <si>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</si>
  <si>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</si>
  <si>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</si>
  <si>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</si>
  <si>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</si>
  <si>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</si>
  <si>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</si>
  <si>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</si>
  <si>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</si>
  <si>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</si>
  <si>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</si>
  <si>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</si>
  <si>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</si>
  <si>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</si>
  <si>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</si>
  <si>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</si>
  <si>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</si>
  <si>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</si>
  <si>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</si>
  <si>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</si>
  <si>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</si>
  <si>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</si>
  <si>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</si>
  <si>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</si>
  <si>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</si>
  <si>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</si>
  <si>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</si>
  <si>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</si>
  <si>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</si>
  <si>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</si>
  <si>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</si>
  <si>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</si>
  <si>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</si>
  <si>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</si>
  <si>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</si>
  <si>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</si>
  <si>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</si>
  <si>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</si>
  <si>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</si>
  <si>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</si>
  <si>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</si>
  <si>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</si>
  <si>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</si>
  <si>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</si>
  <si>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</si>
  <si>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</si>
  <si>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</si>
  <si>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</si>
  <si>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</si>
  <si>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</si>
  <si>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</si>
  <si>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</si>
  <si>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</si>
  <si>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</si>
  <si>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</si>
  <si>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</si>
  <si>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</si>
  <si>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</si>
  <si>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</si>
  <si>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</si>
  <si>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</si>
  <si>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</si>
  <si>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</si>
  <si>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</si>
  <si>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</si>
  <si>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</si>
  <si>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</si>
  <si>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</si>
  <si>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</si>
  <si>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</si>
  <si>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</si>
  <si>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</si>
  <si>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</si>
  <si>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</si>
  <si>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</si>
  <si>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</si>
  <si>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</si>
  <si>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</si>
  <si>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</si>
  <si>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</si>
  <si>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</si>
  <si>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</si>
  <si>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</si>
  <si>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</si>
  <si>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</si>
  <si>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</si>
  <si>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</si>
  <si>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</si>
  <si>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</si>
  <si>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</si>
  <si>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</si>
  <si>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</si>
  <si>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</si>
  <si>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</si>
  <si>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</si>
  <si>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</si>
  <si>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</si>
  <si>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</si>
  <si>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</si>
  <si>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</si>
  <si>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</si>
  <si>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</si>
  <si>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</si>
  <si>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</si>
  <si>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</si>
  <si>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</si>
  <si>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</si>
  <si>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</si>
  <si>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</si>
  <si>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</si>
  <si>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</si>
  <si>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</si>
  <si>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</si>
  <si>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</si>
  <si>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</si>
  <si>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</si>
  <si>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</si>
  <si>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</si>
  <si>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</si>
  <si>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</si>
  <si>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</si>
  <si>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</si>
  <si>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</si>
  <si>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</si>
  <si>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</si>
  <si>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</si>
  <si>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</si>
  <si>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</si>
  <si>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</si>
  <si>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</si>
  <si>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</si>
  <si>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</si>
  <si>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</si>
  <si>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</si>
  <si>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</si>
  <si>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</si>
  <si>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</si>
  <si>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</si>
  <si>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</si>
  <si>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</si>
  <si>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</si>
  <si>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</si>
  <si>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</si>
  <si>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</si>
  <si>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</si>
  <si>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</si>
  <si>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</si>
  <si>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</si>
  <si>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</si>
  <si>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</si>
  <si>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</si>
  <si>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</si>
  <si>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</si>
  <si>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</si>
  <si>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</si>
  <si>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</si>
  <si>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</si>
  <si>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</si>
  <si>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</si>
  <si>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</si>
  <si>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</si>
  <si>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</si>
  <si>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</si>
  <si>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</si>
  <si>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</si>
  <si>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</si>
  <si>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</si>
  <si>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</si>
  <si>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</si>
  <si>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</si>
  <si>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</si>
  <si>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</si>
  <si>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</si>
  <si>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</si>
  <si>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</si>
  <si>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</si>
  <si>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</si>
  <si>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</si>
  <si>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</si>
  <si>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</si>
  <si>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</si>
  <si>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</si>
  <si>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</si>
  <si>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</si>
  <si>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</si>
  <si>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</si>
  <si>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</si>
  <si>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</si>
  <si>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</si>
  <si>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</si>
  <si>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</si>
  <si>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</si>
  <si>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</si>
  <si>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</si>
  <si>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</si>
  <si>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</si>
  <si>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</si>
  <si>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</si>
  <si>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</si>
  <si>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</si>
  <si>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</si>
  <si>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</si>
  <si>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</si>
  <si>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</si>
  <si>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</si>
  <si>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</si>
  <si>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</si>
  <si>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</si>
  <si>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</si>
  <si>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</si>
  <si>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</si>
  <si>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</si>
  <si>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</si>
  <si>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</si>
  <si>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</si>
  <si>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</si>
  <si>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</si>
  <si>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</si>
  <si>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</si>
  <si>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</si>
  <si>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</si>
  <si>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</si>
  <si>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</si>
  <si>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</si>
  <si>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</si>
  <si>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</si>
  <si>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</si>
  <si>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</si>
  <si>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</si>
  <si>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</si>
  <si>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</si>
  <si>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</si>
  <si>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</si>
  <si>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</si>
  <si>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</si>
  <si>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</si>
  <si>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</si>
  <si>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</si>
  <si>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</si>
  <si>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</si>
  <si>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</si>
  <si>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</si>
  <si>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</si>
  <si>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</si>
  <si>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</si>
  <si>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</si>
  <si>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</si>
  <si>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</si>
  <si>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</si>
  <si>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</si>
  <si>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</si>
  <si>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</si>
  <si>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</si>
  <si>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</si>
  <si>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</si>
  <si>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</si>
  <si>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</si>
  <si>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</si>
  <si>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</si>
  <si>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</si>
  <si>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</si>
  <si>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</si>
  <si>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</si>
  <si>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</si>
  <si>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</si>
  <si>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</si>
  <si>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</si>
  <si>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</si>
  <si>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</si>
  <si>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</si>
  <si>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</si>
  <si>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</si>
  <si>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</si>
  <si>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</si>
  <si>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</si>
  <si>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</si>
  <si>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</si>
  <si>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</si>
  <si>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</si>
  <si>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</si>
  <si>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</si>
  <si>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</si>
  <si>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</si>
  <si>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</si>
  <si>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</si>
  <si>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</si>
  <si>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</si>
  <si>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</si>
  <si>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</si>
  <si>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</si>
  <si>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</si>
  <si>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</si>
  <si>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</si>
  <si>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</si>
  <si>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</si>
  <si>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</si>
  <si>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</si>
  <si>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</si>
  <si>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</si>
  <si>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</si>
  <si>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</si>
  <si>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</si>
  <si>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</si>
  <si>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</si>
  <si>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</si>
  <si>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</si>
  <si>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</si>
  <si>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</si>
  <si>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</si>
  <si>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</si>
  <si>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</si>
  <si>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</si>
  <si>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</si>
  <si>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</si>
  <si>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</si>
  <si>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</si>
  <si>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</si>
  <si>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</si>
  <si>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</si>
  <si>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</si>
  <si>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</si>
  <si>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</si>
  <si>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</si>
  <si>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</si>
  <si>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</si>
  <si>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</si>
  <si>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</si>
  <si>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</si>
  <si>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</si>
  <si>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</si>
  <si>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</si>
  <si>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</si>
  <si>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</si>
  <si>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</si>
  <si>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</si>
  <si>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</si>
  <si>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</si>
  <si>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</si>
  <si>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</si>
  <si>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</si>
  <si>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</si>
  <si>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</si>
  <si>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</si>
  <si>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</si>
  <si>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</si>
  <si>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</si>
  <si>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</si>
  <si>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</si>
  <si>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</si>
  <si>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</si>
  <si>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</si>
  <si>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</si>
  <si>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</si>
  <si>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</si>
  <si>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</si>
  <si>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</si>
  <si>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</si>
  <si>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</si>
  <si>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</si>
  <si>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</si>
  <si>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</si>
  <si>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</si>
  <si>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</si>
  <si>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</si>
  <si>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</si>
  <si>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</si>
  <si>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</si>
  <si>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</si>
  <si>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</si>
  <si>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</si>
  <si>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</si>
  <si>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</si>
  <si>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</si>
  <si>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</si>
  <si>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</si>
  <si>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</si>
  <si>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</si>
  <si>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</si>
  <si>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</si>
  <si>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</si>
  <si>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</si>
  <si>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</si>
  <si>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</si>
  <si>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</si>
  <si>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</si>
  <si>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</si>
  <si>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</si>
  <si>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</si>
  <si>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</si>
  <si>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</si>
  <si>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</si>
  <si>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</si>
  <si>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</si>
  <si>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</si>
  <si>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</si>
  <si>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</si>
  <si>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</si>
  <si>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</si>
  <si>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</si>
  <si>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</si>
  <si>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</si>
  <si>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</si>
  <si>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</si>
  <si>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</si>
  <si>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</si>
  <si>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</si>
  <si>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</si>
  <si>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</si>
  <si>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</si>
  <si>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</si>
  <si>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</si>
  <si>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</si>
  <si>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</si>
  <si>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</si>
  <si>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</si>
  <si>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</si>
  <si>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</si>
  <si>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</si>
  <si>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</si>
  <si>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</si>
  <si>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</si>
  <si>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</si>
  <si>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</si>
  <si>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</si>
  <si>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</si>
  <si>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</si>
  <si>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</si>
  <si>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</si>
  <si>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</si>
  <si>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</si>
  <si>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</si>
  <si>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</si>
  <si>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</si>
  <si>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</si>
  <si>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</si>
  <si>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</si>
  <si>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</si>
  <si>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</si>
  <si>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</si>
  <si>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</si>
  <si>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</si>
  <si>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</si>
  <si>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</si>
  <si>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</si>
  <si>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</si>
  <si>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</si>
  <si>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</si>
  <si>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</si>
  <si>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</si>
  <si>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</si>
  <si>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</si>
  <si>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</si>
  <si>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</si>
  <si>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</si>
  <si>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</si>
  <si>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</si>
  <si>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</si>
  <si>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</si>
  <si>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</si>
  <si>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</si>
  <si>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</si>
  <si>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</si>
  <si>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</si>
  <si>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</si>
  <si>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</si>
  <si>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</si>
  <si>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</si>
  <si>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</si>
  <si>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</si>
  <si>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</si>
  <si>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</si>
  <si>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</si>
  <si>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</si>
  <si>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</si>
  <si>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</si>
  <si>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</si>
  <si>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</si>
  <si>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</si>
  <si>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</si>
  <si>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</si>
  <si>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</si>
  <si>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</si>
  <si>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</si>
  <si>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</si>
  <si>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</si>
  <si>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</si>
  <si>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</si>
  <si>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</si>
  <si>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</si>
  <si>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</si>
  <si>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</si>
  <si>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</si>
  <si>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</si>
  <si>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</si>
  <si>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</si>
  <si>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</si>
  <si>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</si>
  <si>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</si>
  <si>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</si>
  <si>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</si>
  <si>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</si>
  <si>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</si>
  <si>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</si>
  <si>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</si>
  <si>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</si>
  <si>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</si>
  <si>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</si>
  <si>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</si>
  <si>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</si>
  <si>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</si>
  <si>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</si>
  <si>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</si>
  <si>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</si>
  <si>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</si>
  <si>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</si>
  <si>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</si>
  <si>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</si>
  <si>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</si>
  <si>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</si>
  <si>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</si>
  <si>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</si>
  <si>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</si>
  <si>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</si>
  <si>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</si>
  <si>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</si>
  <si>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</si>
  <si>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</si>
  <si>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</si>
  <si>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</si>
  <si>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</si>
  <si>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</si>
  <si>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</si>
  <si>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</si>
  <si>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</si>
  <si>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</si>
  <si>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</si>
  <si>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</si>
  <si>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</si>
  <si>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</si>
  <si>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</si>
  <si>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</si>
  <si>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</si>
  <si>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</si>
  <si>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</si>
  <si>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</si>
  <si>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</si>
  <si>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</si>
  <si>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</si>
  <si>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</si>
  <si>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</si>
  <si>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</si>
  <si>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</si>
  <si>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</si>
  <si>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</si>
  <si>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</si>
  <si>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</si>
  <si>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</si>
  <si>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</si>
  <si>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</si>
  <si>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</si>
  <si>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</si>
  <si>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</si>
  <si>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</si>
  <si>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</si>
  <si>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</si>
  <si>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</si>
  <si>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</si>
  <si>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</si>
  <si>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</si>
  <si>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</si>
  <si>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</si>
  <si>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</si>
  <si>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</si>
  <si>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</si>
  <si>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</si>
  <si>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</si>
  <si>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</si>
  <si>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</si>
  <si>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</si>
  <si>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</si>
  <si>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</si>
  <si>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</si>
  <si>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</si>
  <si>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</si>
  <si>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</si>
  <si>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</si>
  <si>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</si>
  <si>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</si>
  <si>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</si>
  <si>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</si>
  <si>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</si>
  <si>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</si>
  <si>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</si>
  <si>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</si>
  <si>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</si>
  <si>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</si>
  <si>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</si>
  <si>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</si>
  <si>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</si>
  <si>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</si>
  <si>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</si>
  <si>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</si>
  <si>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</si>
  <si>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</si>
  <si>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</si>
  <si>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</si>
  <si>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</si>
  <si>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</si>
  <si>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</si>
  <si>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</si>
  <si>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</si>
  <si>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</si>
  <si>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</si>
  <si>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</si>
  <si>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</si>
  <si>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</si>
  <si>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</si>
  <si>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</si>
  <si>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</si>
  <si>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</si>
  <si>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</si>
  <si>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</si>
  <si>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</si>
  <si>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</si>
  <si>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</si>
  <si>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</si>
  <si>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</si>
  <si>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</si>
  <si>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</si>
  <si>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</si>
  <si>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</si>
  <si>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</si>
  <si>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</si>
  <si>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</si>
  <si>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</si>
  <si>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</si>
  <si>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</si>
  <si>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</si>
  <si>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</si>
  <si>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</si>
  <si>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</si>
  <si>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</si>
  <si>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</si>
  <si>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</si>
  <si>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</si>
  <si>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</si>
  <si>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</si>
  <si>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</si>
  <si>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</si>
  <si>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</si>
  <si>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</si>
  <si>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</si>
  <si>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</si>
  <si>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</si>
  <si>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</si>
  <si>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</si>
  <si>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</si>
  <si>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</si>
  <si>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</si>
  <si>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</si>
  <si>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</si>
  <si>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</si>
  <si>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</si>
  <si>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</si>
  <si>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</si>
  <si>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</si>
  <si>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</si>
  <si>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</si>
  <si>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</si>
  <si>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</si>
  <si>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</si>
  <si>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</si>
  <si>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</si>
  <si>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</si>
  <si>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</si>
  <si>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</si>
  <si>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</si>
  <si>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</si>
  <si>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</si>
  <si>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</si>
  <si>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</si>
  <si>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</si>
  <si>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</si>
  <si>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</si>
  <si>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</si>
  <si>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</si>
  <si>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</si>
  <si>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</si>
  <si>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</si>
  <si>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</si>
  <si>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</si>
  <si>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</si>
  <si>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</si>
  <si>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</si>
  <si>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</si>
  <si>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</si>
  <si>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</si>
  <si>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</si>
  <si>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</si>
  <si>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</si>
  <si>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</si>
  <si>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</si>
  <si>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</si>
  <si>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</si>
  <si>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</si>
  <si>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</si>
  <si>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</si>
  <si>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</si>
  <si>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</si>
  <si>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</si>
  <si>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</si>
  <si>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</si>
  <si>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</si>
  <si>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</si>
  <si>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</si>
  <si>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</si>
  <si>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</si>
  <si>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</si>
  <si>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</si>
  <si>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</si>
  <si>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</si>
  <si>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</si>
  <si>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</si>
  <si>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</si>
  <si>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</si>
  <si>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</si>
  <si>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</si>
  <si>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</si>
  <si>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</si>
  <si>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</si>
  <si>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</si>
  <si>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</si>
  <si>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</si>
  <si>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</si>
  <si>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</si>
  <si>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</si>
  <si>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</si>
  <si>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</si>
  <si>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</si>
  <si>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</si>
  <si>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</si>
  <si>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</si>
  <si>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</si>
  <si>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</si>
  <si>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</si>
  <si>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</si>
  <si>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</si>
  <si>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</si>
  <si>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</si>
  <si>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</si>
  <si>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</si>
  <si>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</si>
  <si>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</si>
  <si>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</si>
  <si>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</si>
  <si>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</si>
  <si>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</si>
  <si>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</si>
  <si>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</si>
  <si>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</si>
  <si>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</si>
  <si>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</si>
  <si>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</si>
  <si>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</si>
  <si>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</si>
  <si>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</si>
  <si>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</si>
  <si>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</si>
  <si>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</si>
  <si>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</si>
  <si>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</si>
  <si>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</si>
  <si>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</si>
  <si>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</si>
  <si>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</si>
  <si>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</si>
  <si>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</si>
  <si>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</si>
  <si>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</si>
  <si>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</si>
  <si>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</si>
  <si>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</si>
  <si>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</si>
  <si>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</si>
  <si>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</si>
  <si>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</si>
  <si>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</si>
  <si>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</si>
  <si>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</si>
  <si>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</si>
  <si>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</si>
  <si>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</si>
  <si>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</si>
  <si>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</si>
  <si>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</si>
  <si>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</si>
  <si>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</si>
  <si>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</si>
  <si>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</si>
  <si>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</si>
  <si>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</si>
  <si>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</si>
  <si>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</si>
  <si>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</si>
  <si>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</si>
  <si>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</si>
  <si>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</si>
  <si>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</si>
  <si>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</si>
  <si>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</si>
  <si>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</si>
  <si>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</si>
  <si>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</si>
  <si>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</si>
  <si>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</si>
  <si>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</si>
  <si>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</si>
  <si>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</si>
  <si>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</si>
  <si>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</si>
  <si>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</si>
  <si>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</si>
  <si>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</si>
  <si>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</si>
  <si>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</si>
  <si>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</si>
  <si>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</si>
  <si>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</si>
  <si>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</si>
  <si>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</si>
  <si>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</si>
  <si>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</si>
  <si>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</si>
  <si>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</si>
  <si>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</si>
  <si>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</si>
  <si>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</si>
  <si>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</si>
  <si>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</si>
  <si>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</si>
  <si>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</si>
  <si>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</si>
  <si>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</si>
  <si>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</si>
  <si>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</si>
  <si>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</si>
  <si>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</si>
  <si>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</si>
  <si>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</si>
  <si>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</si>
  <si>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</si>
  <si>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</si>
  <si>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</si>
  <si>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</si>
  <si>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</si>
  <si>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</si>
  <si>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</si>
  <si>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</si>
  <si>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</si>
  <si>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</si>
  <si>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</si>
  <si>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</si>
  <si>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</si>
  <si>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</si>
  <si>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</si>
  <si>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</si>
  <si>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</si>
  <si>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</si>
  <si>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</si>
  <si>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</si>
  <si>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</si>
  <si>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</si>
  <si>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</si>
  <si>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</si>
  <si>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</si>
  <si>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</si>
  <si>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</si>
  <si>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</si>
  <si>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</si>
  <si>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</si>
  <si>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</si>
  <si>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</si>
  <si>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</si>
  <si>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</si>
  <si>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</si>
  <si>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</si>
  <si>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</si>
  <si>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</si>
  <si>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</si>
  <si>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</si>
  <si>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</si>
  <si>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</si>
  <si>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</si>
  <si>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</si>
  <si>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</si>
  <si>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</si>
  <si>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</si>
  <si>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</si>
  <si>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</si>
  <si>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</si>
  <si>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</si>
  <si>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</si>
  <si>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</si>
  <si>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</si>
  <si>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</si>
  <si>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</si>
  <si>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</si>
  <si>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</si>
  <si>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</si>
  <si>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</si>
  <si>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</si>
  <si>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</si>
  <si>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</si>
  <si>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</si>
  <si>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</si>
  <si>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</si>
  <si>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</si>
  <si>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</si>
  <si>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</si>
  <si>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</si>
  <si>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</si>
  <si>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</si>
  <si>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</si>
  <si>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</si>
  <si>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</si>
  <si>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</si>
  <si>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</si>
  <si>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</si>
  <si>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</si>
  <si>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</si>
  <si>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</si>
  <si>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</si>
  <si>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</si>
  <si>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</si>
  <si>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</si>
  <si>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</si>
  <si>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</si>
  <si>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</si>
  <si>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</si>
  <si>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</si>
  <si>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</si>
  <si>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</si>
  <si>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</si>
  <si>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</si>
  <si>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</si>
  <si>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</si>
  <si>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</si>
  <si>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</si>
  <si>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</si>
  <si>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</si>
  <si>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</si>
  <si>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</si>
  <si>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</si>
  <si>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</si>
  <si>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</si>
  <si>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</si>
  <si>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</si>
  <si>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</si>
  <si>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</si>
  <si>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</si>
  <si>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</si>
  <si>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</si>
  <si>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</si>
  <si>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</si>
  <si>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</si>
  <si>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</si>
  <si>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</si>
  <si>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</si>
  <si>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</si>
  <si>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</si>
  <si>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</si>
  <si>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</si>
  <si>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</si>
  <si>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</si>
  <si>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</si>
  <si>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</si>
  <si>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</si>
  <si>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</si>
  <si>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</si>
  <si>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</si>
  <si>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</si>
  <si>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</si>
  <si>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</si>
  <si>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</si>
  <si>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</si>
  <si>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</si>
  <si>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</si>
  <si>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</si>
  <si>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</si>
  <si>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</si>
  <si>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</si>
  <si>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</si>
  <si>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</si>
  <si>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</si>
  <si>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</si>
  <si>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</si>
  <si>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</si>
  <si>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</si>
  <si>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</si>
  <si>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</si>
  <si>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</si>
  <si>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</si>
  <si>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</si>
  <si>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</si>
  <si>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</si>
  <si>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</si>
  <si>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</si>
  <si>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</si>
  <si>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</si>
  <si>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</si>
  <si>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</si>
  <si>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</si>
  <si>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</si>
  <si>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</si>
  <si>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</si>
  <si>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</si>
  <si>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</si>
  <si>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</si>
  <si>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</si>
  <si>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</si>
  <si>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</si>
  <si>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</si>
  <si>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</si>
  <si>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</si>
  <si>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</si>
  <si>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</si>
  <si>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</si>
  <si>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</si>
  <si>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</si>
  <si>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</si>
  <si>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</si>
  <si>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</si>
  <si>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</si>
  <si>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</si>
  <si>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</si>
  <si>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</si>
  <si>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</si>
  <si>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</si>
  <si>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</si>
  <si>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</si>
  <si>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</si>
  <si>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</si>
  <si>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</si>
  <si>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</si>
  <si>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</si>
  <si>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</si>
  <si>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</si>
  <si>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</si>
  <si>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</si>
  <si>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</si>
  <si>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</si>
  <si>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</si>
  <si>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</si>
  <si>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</si>
  <si>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</si>
  <si>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</si>
  <si>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</si>
  <si>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</si>
  <si>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</si>
  <si>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</si>
  <si>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</si>
  <si>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</si>
  <si>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</si>
  <si>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</si>
  <si>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</si>
  <si>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</si>
  <si>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</si>
  <si>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</si>
  <si>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</si>
  <si>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</si>
  <si>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</si>
  <si>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</si>
  <si>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</si>
  <si>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</si>
  <si>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</si>
  <si>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</si>
  <si>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</si>
  <si>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</si>
  <si>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</si>
  <si>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</si>
  <si>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</si>
  <si>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</si>
  <si>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</si>
  <si>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</si>
  <si>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</si>
  <si>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</si>
  <si>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</si>
  <si>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</si>
  <si>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</si>
  <si>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</si>
  <si>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</si>
  <si>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</si>
  <si>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</si>
  <si>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</si>
  <si>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</si>
  <si>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</si>
  <si>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</si>
  <si>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</si>
  <si>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</si>
  <si>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</si>
  <si>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</si>
  <si>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</si>
  <si>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</si>
  <si>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</si>
  <si>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</si>
  <si>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</si>
  <si>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</si>
  <si>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</si>
  <si>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</si>
  <si>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</si>
  <si>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</si>
  <si>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</si>
  <si>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</si>
  <si>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</si>
  <si>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</si>
  <si>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</si>
  <si>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</si>
  <si>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</si>
  <si>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</si>
  <si>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</si>
  <si>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</si>
  <si>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</si>
  <si>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</si>
  <si>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</si>
  <si>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</si>
  <si>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</si>
  <si>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</si>
  <si>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</si>
  <si>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</si>
  <si>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</si>
  <si>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</si>
  <si>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</si>
  <si>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</si>
  <si>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</si>
  <si>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</si>
  <si>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</si>
  <si>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</si>
  <si>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</si>
  <si>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</si>
  <si>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</si>
  <si>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</si>
  <si>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</si>
  <si>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</si>
  <si>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</si>
  <si>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</si>
  <si>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</si>
  <si>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</si>
  <si>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</si>
  <si>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</si>
  <si>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</si>
  <si>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</si>
  <si>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</si>
  <si>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</si>
  <si>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</si>
  <si>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</si>
  <si>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</si>
  <si>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</si>
  <si>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</si>
  <si>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</si>
  <si>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</si>
  <si>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</si>
  <si>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</si>
  <si>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</si>
  <si>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</si>
  <si>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</si>
  <si>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</si>
  <si>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</si>
  <si>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</si>
  <si>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</si>
  <si>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</si>
  <si>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</si>
  <si>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</si>
  <si>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</si>
  <si>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</si>
  <si>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</si>
  <si>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</si>
  <si>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</si>
  <si>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</si>
  <si>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</si>
  <si>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</si>
  <si>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</si>
  <si>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</si>
  <si>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</si>
  <si>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</si>
  <si>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</si>
  <si>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</si>
  <si>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</si>
  <si>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</si>
  <si>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</si>
  <si>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</si>
  <si>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</si>
  <si>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</si>
  <si>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</si>
  <si>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</si>
  <si>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</si>
  <si>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</si>
  <si>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</si>
  <si>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</si>
  <si>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</si>
  <si>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</si>
  <si>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</si>
  <si>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</si>
  <si>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</si>
  <si>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</si>
  <si>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</si>
  <si>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</si>
  <si>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</si>
  <si>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</si>
  <si>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</si>
  <si>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</si>
  <si>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</si>
  <si>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</si>
  <si>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</si>
  <si>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</si>
  <si>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</si>
  <si>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</si>
  <si>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</si>
  <si>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</si>
  <si>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</si>
  <si>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</si>
  <si>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</si>
  <si>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</si>
  <si>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</si>
  <si>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</si>
  <si>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</si>
  <si>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</si>
  <si>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</si>
  <si>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</si>
  <si>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</si>
  <si>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</si>
  <si>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</si>
  <si>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</si>
  <si>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</si>
  <si>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</si>
  <si>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</si>
  <si>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</si>
  <si>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</si>
  <si>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</si>
  <si>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</si>
  <si>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</si>
  <si>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</si>
  <si>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</si>
  <si>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</si>
  <si>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</si>
  <si>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</si>
  <si>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</si>
  <si>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</si>
  <si>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</si>
  <si>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</si>
  <si>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</si>
  <si>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</si>
  <si>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</si>
  <si>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</si>
  <si>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</si>
  <si>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</si>
  <si>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</si>
  <si>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</si>
  <si>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</si>
  <si>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</si>
  <si>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</si>
  <si>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</si>
  <si>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</si>
  <si>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</si>
  <si>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</si>
  <si>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</si>
  <si>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</si>
  <si>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</si>
  <si>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</si>
  <si>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</si>
  <si>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</si>
  <si>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</si>
  <si>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</si>
  <si>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</si>
  <si>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</si>
  <si>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</si>
  <si>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</si>
  <si>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</si>
  <si>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</si>
  <si>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</si>
  <si>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</si>
  <si>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</si>
  <si>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</si>
  <si>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</si>
  <si>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</si>
  <si>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</si>
  <si>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</si>
  <si>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</si>
  <si>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</si>
  <si>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</si>
  <si>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</si>
  <si>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</si>
  <si>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</si>
  <si>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</si>
  <si>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</si>
  <si>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</si>
  <si>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</si>
  <si>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</si>
  <si>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</si>
  <si>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</si>
  <si>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</si>
  <si>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</si>
  <si>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</si>
  <si>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</si>
  <si>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</si>
  <si>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</si>
  <si>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</si>
  <si>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</si>
  <si>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</si>
  <si>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</si>
  <si>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</si>
  <si>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</si>
  <si>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</si>
  <si>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</si>
  <si>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</si>
  <si>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</si>
  <si>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</si>
  <si>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</si>
  <si>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</si>
  <si>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</si>
  <si>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</si>
  <si>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</si>
  <si>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</si>
  <si>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</si>
  <si>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</si>
  <si>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</si>
  <si>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</si>
  <si>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</si>
  <si>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</si>
  <si>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</si>
  <si>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</si>
  <si>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</si>
  <si>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</si>
  <si>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</si>
  <si>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</si>
  <si>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</si>
  <si>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</si>
  <si>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</si>
  <si>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</si>
  <si>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</si>
  <si>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</si>
  <si>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</si>
  <si>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</si>
  <si>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</si>
  <si>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</si>
  <si>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</si>
  <si>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</si>
  <si>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</si>
  <si>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</si>
  <si>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</si>
  <si>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</si>
  <si>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</si>
  <si>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</si>
  <si>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</si>
  <si>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</si>
  <si>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</si>
  <si>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</si>
  <si>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</si>
  <si>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</si>
  <si>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</si>
  <si>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</si>
  <si>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</si>
  <si>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</si>
  <si>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</si>
  <si>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</si>
  <si>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</si>
  <si>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</si>
  <si>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</si>
  <si>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</si>
  <si>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</si>
  <si>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</si>
  <si>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</si>
  <si>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</si>
  <si>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</si>
  <si>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</si>
  <si>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</si>
  <si>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</si>
  <si>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</si>
  <si>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</si>
  <si>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</si>
  <si>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</si>
  <si>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</si>
  <si>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</si>
  <si>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</si>
  <si>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</si>
  <si>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</si>
  <si>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</si>
  <si>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</si>
  <si>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</si>
  <si>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</si>
  <si>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</si>
  <si>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</si>
  <si>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</si>
  <si>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</si>
  <si>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</si>
  <si>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</si>
  <si>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</si>
  <si>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</si>
  <si>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</si>
  <si>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</si>
  <si>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</si>
  <si>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</si>
  <si>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</si>
  <si>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</si>
  <si>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</si>
  <si>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</si>
  <si>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</si>
  <si>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</si>
  <si>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</si>
  <si>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</si>
  <si>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</si>
  <si>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</si>
  <si>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</si>
  <si>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</si>
  <si>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</si>
  <si>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</si>
  <si>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</si>
  <si>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</si>
  <si>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</si>
  <si>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</si>
  <si>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</si>
  <si>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</si>
  <si>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</si>
  <si>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</si>
  <si>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</si>
  <si>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</si>
  <si>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</si>
  <si>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</si>
  <si>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</si>
  <si>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</si>
  <si>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</si>
  <si>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</si>
  <si>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</si>
  <si>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</si>
  <si>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</si>
  <si>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</si>
  <si>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</si>
  <si>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</si>
  <si>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</si>
  <si>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</si>
  <si>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</si>
  <si>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</si>
  <si>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</si>
  <si>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</si>
  <si>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</si>
  <si>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</si>
  <si>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</si>
  <si>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</si>
  <si>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</si>
  <si>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</si>
  <si>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</si>
  <si>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</si>
  <si>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</si>
  <si>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</si>
  <si>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</si>
  <si>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</si>
  <si>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</si>
  <si>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</si>
  <si>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</si>
  <si>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</si>
  <si>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</si>
  <si>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</si>
  <si>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</si>
  <si>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</si>
  <si>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</si>
  <si>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</si>
  <si>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</si>
  <si>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</si>
  <si>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</si>
  <si>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</si>
  <si>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</si>
  <si>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</si>
  <si>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</si>
  <si>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</si>
  <si>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</si>
  <si>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</si>
  <si>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</si>
  <si>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</si>
  <si>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</si>
  <si>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</si>
  <si>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</si>
  <si>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</si>
  <si>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</si>
  <si>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</si>
  <si>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</si>
  <si>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</si>
  <si>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</si>
  <si>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</si>
  <si>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</si>
  <si>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</si>
  <si>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</si>
  <si>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</si>
  <si>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</si>
  <si>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</si>
  <si>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</si>
  <si>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</si>
  <si>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</si>
  <si>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</si>
  <si>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</si>
  <si>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</si>
  <si>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</si>
  <si>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</si>
  <si>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</si>
  <si>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</si>
  <si>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</si>
  <si>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</si>
  <si>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</si>
  <si>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</si>
  <si>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</si>
  <si>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</si>
  <si>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</si>
  <si>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</si>
  <si>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</si>
  <si>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</si>
  <si>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</si>
  <si>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</si>
  <si>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</si>
  <si>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</si>
  <si>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</si>
  <si>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</si>
  <si>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</si>
  <si>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</si>
  <si>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</si>
  <si>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</si>
  <si>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</si>
  <si>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</si>
  <si>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</si>
  <si>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</si>
  <si>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</si>
  <si>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</si>
  <si>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</si>
  <si>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</si>
  <si>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</si>
  <si>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</si>
  <si>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</si>
  <si>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</si>
  <si>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</si>
  <si>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</si>
  <si>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</si>
  <si>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</si>
  <si>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</si>
  <si>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</si>
  <si>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</si>
  <si>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</si>
  <si>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</si>
  <si>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</si>
  <si>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</si>
  <si>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</si>
  <si>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</si>
  <si>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</si>
  <si>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</si>
  <si>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</si>
  <si>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</si>
  <si>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</si>
  <si>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</si>
  <si>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</si>
  <si>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</si>
  <si>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</si>
  <si>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</si>
  <si>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</si>
  <si>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</si>
  <si>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</si>
  <si>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</si>
  <si>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</si>
  <si>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</si>
  <si>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</si>
  <si>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</si>
  <si>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</si>
  <si>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</si>
  <si>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</si>
  <si>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</si>
  <si>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</si>
  <si>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</si>
  <si>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</si>
  <si>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</si>
  <si>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</si>
  <si>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</si>
  <si>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</si>
  <si>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</si>
  <si>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</si>
  <si>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</si>
  <si>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</si>
  <si>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</si>
  <si>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</si>
  <si>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</si>
  <si>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</si>
  <si>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</si>
  <si>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</si>
  <si>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</si>
  <si>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</si>
  <si>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</si>
  <si>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</si>
  <si>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</si>
  <si>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</si>
  <si>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</si>
  <si>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</si>
  <si>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</si>
  <si>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</si>
  <si>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</si>
  <si>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</si>
  <si>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</si>
  <si>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</si>
  <si>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</si>
  <si>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</si>
  <si>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</si>
  <si>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</si>
  <si>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</si>
  <si>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</si>
  <si>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</si>
  <si>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</si>
  <si>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</si>
  <si>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</si>
  <si>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</si>
  <si>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</si>
  <si>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</si>
  <si>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</si>
  <si>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</si>
  <si>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</si>
  <si>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</si>
  <si>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</si>
  <si>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</si>
  <si>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</si>
  <si>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</si>
  <si>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</si>
  <si>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</si>
  <si>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</si>
  <si>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</si>
  <si>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</si>
  <si>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</si>
  <si>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</si>
  <si>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</si>
  <si>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</si>
  <si>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</si>
  <si>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</si>
  <si>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</si>
  <si>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</si>
  <si>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</si>
  <si>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</si>
  <si>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</si>
  <si>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</si>
  <si>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</si>
  <si>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</si>
  <si>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</si>
  <si>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</si>
  <si>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</si>
  <si>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</si>
  <si>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</si>
  <si>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</si>
  <si>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</si>
  <si>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</si>
  <si>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</si>
  <si>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</si>
  <si>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</si>
  <si>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</si>
  <si>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</si>
  <si>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</si>
  <si>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</si>
  <si>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</si>
  <si>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</si>
  <si>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</si>
  <si>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</si>
  <si>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</si>
  <si>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</si>
  <si>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</si>
  <si>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</si>
  <si>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</si>
  <si>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</si>
  <si>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</si>
  <si>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</si>
  <si>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</si>
  <si>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</si>
  <si>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</si>
  <si>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</si>
  <si>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</si>
  <si>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</si>
  <si>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</si>
  <si>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</si>
  <si>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</si>
  <si>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</si>
  <si>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</si>
  <si>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</si>
  <si>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</si>
  <si>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</si>
  <si>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</si>
  <si>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</si>
  <si>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</si>
  <si>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</si>
  <si>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</si>
  <si>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</si>
  <si>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</si>
  <si>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</si>
  <si>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</si>
  <si>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</si>
  <si>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</si>
  <si>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</si>
  <si>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</si>
  <si>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</si>
  <si>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</si>
  <si>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</si>
  <si>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</si>
  <si>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</si>
  <si>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</si>
  <si>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</si>
  <si>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</si>
  <si>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</si>
  <si>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</si>
  <si>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</si>
  <si>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</si>
  <si>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</si>
  <si>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</si>
  <si>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</si>
  <si>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</si>
  <si>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</si>
  <si>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</si>
  <si>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</si>
  <si>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</si>
  <si>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</si>
  <si>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</si>
  <si>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</si>
  <si>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</si>
  <si>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</si>
  <si>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</si>
  <si>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</si>
  <si>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</si>
  <si>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</si>
  <si>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</si>
  <si>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</si>
  <si>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</si>
  <si>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</si>
  <si>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</si>
  <si>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</si>
  <si>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</si>
  <si>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</si>
  <si>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</si>
  <si>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</si>
  <si>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</si>
  <si>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</si>
  <si>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</si>
  <si>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</si>
  <si>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</si>
  <si>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</si>
  <si>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</si>
  <si>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</si>
  <si>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</si>
  <si>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</si>
  <si>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</si>
  <si>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</si>
  <si>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</si>
  <si>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</si>
  <si>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</si>
  <si>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</si>
  <si>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</si>
  <si>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</si>
  <si>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</si>
  <si>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</si>
  <si>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</si>
  <si>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</si>
  <si>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</si>
  <si>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</si>
  <si>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</si>
  <si>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</si>
  <si>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</si>
  <si>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</si>
  <si>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</si>
  <si>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</si>
  <si>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</si>
  <si>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</si>
  <si>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</si>
  <si>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</si>
  <si>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</si>
  <si>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</si>
  <si>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</si>
  <si>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</si>
  <si>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</si>
  <si>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</si>
  <si>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</si>
  <si>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</si>
  <si>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</si>
  <si>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</si>
  <si>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</si>
  <si>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</si>
  <si>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</si>
  <si>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</si>
  <si>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</si>
  <si>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</si>
  <si>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</si>
  <si>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</si>
  <si>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</si>
  <si>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</si>
  <si>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</si>
  <si>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</si>
  <si>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</si>
  <si>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</si>
  <si>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</si>
  <si>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</si>
  <si>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</si>
  <si>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</si>
  <si>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</si>
  <si>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</si>
  <si>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</si>
  <si>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</si>
  <si>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</si>
  <si>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</si>
  <si>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</si>
  <si>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</si>
  <si>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</si>
  <si>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</si>
  <si>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</si>
  <si>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</si>
  <si>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</si>
  <si>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</si>
  <si>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</si>
  <si>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</si>
  <si>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</si>
  <si>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</si>
  <si>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</si>
  <si>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</si>
  <si>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</si>
  <si>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</si>
  <si>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</si>
  <si>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</si>
  <si>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</si>
  <si>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</si>
  <si>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</si>
  <si>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</si>
  <si>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</si>
  <si>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</si>
  <si>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</si>
  <si>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</si>
  <si>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</si>
  <si>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</si>
  <si>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</si>
  <si>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</si>
  <si>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</si>
  <si>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</si>
  <si>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</si>
  <si>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</si>
  <si>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</si>
  <si>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</si>
  <si>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</si>
  <si>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</si>
  <si>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</si>
  <si>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</si>
  <si>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</si>
  <si>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</si>
  <si>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</si>
  <si>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</si>
  <si>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</si>
  <si>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</si>
  <si>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</si>
  <si>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</si>
  <si>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</si>
  <si>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</si>
  <si>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</si>
  <si>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</si>
  <si>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</si>
  <si>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</si>
  <si>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</si>
  <si>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</si>
  <si>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</si>
  <si>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</si>
  <si>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</si>
  <si>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</si>
  <si>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</si>
  <si>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</si>
  <si>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</si>
  <si>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</si>
  <si>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</si>
  <si>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</si>
  <si>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</si>
  <si>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</si>
  <si>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</si>
  <si>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</si>
  <si>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</si>
  <si>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</si>
  <si>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</si>
  <si>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</si>
  <si>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</si>
  <si>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</si>
  <si>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</si>
  <si>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</si>
  <si>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</si>
  <si>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</si>
  <si>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</si>
  <si>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</si>
  <si>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</si>
  <si>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</si>
  <si>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</si>
  <si>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</si>
  <si>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</si>
  <si>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</si>
  <si>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</si>
  <si>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</si>
  <si>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</si>
  <si>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</si>
  <si>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</si>
  <si>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</si>
  <si>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</si>
  <si>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</si>
  <si>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</si>
  <si>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</si>
  <si>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</si>
  <si>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</si>
  <si>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</si>
  <si>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</si>
  <si>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</si>
  <si>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</si>
  <si>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</si>
  <si>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</si>
  <si>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</si>
  <si>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</si>
  <si>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</si>
  <si>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</si>
  <si>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</si>
  <si>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</si>
  <si>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</si>
  <si>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</si>
  <si>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</si>
  <si>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</si>
  <si>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</si>
  <si>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</si>
  <si>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</si>
  <si>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</si>
  <si>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</si>
  <si>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</si>
  <si>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</si>
  <si>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</si>
  <si>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</si>
  <si>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</si>
  <si>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</si>
  <si>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</si>
  <si>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</si>
  <si>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</si>
  <si>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</si>
  <si>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</si>
  <si>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</si>
  <si>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</si>
  <si>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</si>
  <si>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</si>
  <si>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</si>
  <si>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</si>
  <si>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</si>
  <si>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</si>
  <si>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</si>
  <si>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</si>
  <si>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</si>
  <si>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</si>
  <si>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</si>
  <si>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</si>
  <si>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</si>
  <si>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</si>
  <si>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</si>
  <si>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</si>
  <si>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</si>
  <si>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</si>
  <si>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</si>
  <si>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</si>
  <si>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</si>
  <si>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</si>
  <si>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</si>
  <si>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</si>
  <si>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</si>
  <si>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</si>
  <si>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</si>
  <si>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</si>
  <si>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</si>
  <si>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</si>
  <si>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</si>
  <si>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</si>
  <si>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</si>
  <si>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</si>
  <si>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</si>
  <si>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</si>
  <si>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</si>
  <si>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</si>
  <si>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</si>
  <si>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</si>
  <si>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</si>
  <si>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</si>
  <si>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</si>
  <si>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</si>
  <si>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</si>
  <si>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</si>
  <si>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</si>
  <si>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</si>
  <si>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</si>
  <si>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</si>
  <si>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</si>
  <si>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</si>
  <si>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</si>
  <si>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</si>
  <si>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</si>
  <si>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</si>
  <si>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</si>
  <si>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</si>
  <si>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</si>
  <si>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</si>
  <si>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</si>
  <si>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</si>
  <si>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</si>
  <si>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</si>
  <si>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</si>
  <si>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</si>
  <si>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</si>
  <si>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</si>
  <si>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</si>
  <si>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</si>
  <si>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</si>
  <si>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</si>
  <si>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</si>
  <si>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</si>
  <si>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</si>
  <si>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</si>
  <si>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</si>
  <si>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</si>
  <si>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</si>
  <si>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</si>
  <si>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</si>
  <si>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</si>
  <si>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</si>
  <si>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</si>
  <si>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</si>
  <si>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</si>
  <si>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</si>
  <si>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</si>
  <si>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</si>
  <si>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</si>
  <si>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</si>
  <si>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</si>
  <si>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</si>
  <si>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</si>
  <si>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</si>
  <si>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</si>
  <si>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</si>
  <si>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</si>
  <si>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</si>
  <si>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</si>
  <si>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</si>
  <si>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</si>
  <si>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</si>
  <si>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</si>
  <si>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</si>
  <si>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</si>
  <si>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</si>
  <si>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</si>
  <si>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</si>
  <si>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</si>
  <si>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</si>
  <si>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</si>
  <si>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</si>
  <si>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</si>
  <si>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</si>
  <si>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</si>
  <si>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</si>
  <si>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</si>
  <si>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</si>
  <si>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</si>
  <si>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</si>
  <si>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</si>
  <si>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</si>
  <si>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</si>
  <si>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</si>
  <si>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</si>
  <si>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</si>
  <si>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</si>
  <si>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</si>
  <si>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</si>
  <si>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</si>
  <si>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</si>
  <si>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</si>
  <si>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</si>
  <si>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</si>
  <si>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</si>
  <si>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</si>
  <si>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</si>
  <si>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</si>
  <si>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</si>
  <si>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</si>
  <si>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</si>
  <si>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</si>
  <si>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</si>
  <si>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</si>
  <si>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</si>
  <si>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</si>
  <si>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</si>
  <si>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</si>
  <si>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</si>
  <si>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</si>
  <si>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</si>
  <si>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</si>
  <si>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</si>
  <si>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</si>
  <si>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</si>
  <si>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</si>
  <si>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</si>
  <si>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</si>
  <si>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</si>
  <si>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</si>
  <si>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</si>
  <si>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</si>
  <si>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</si>
  <si>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</si>
  <si>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</si>
  <si>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</si>
  <si>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</si>
  <si>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</si>
  <si>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</si>
  <si>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</si>
  <si>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</si>
  <si>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</si>
  <si>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</si>
  <si>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</si>
  <si>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</si>
  <si>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</si>
  <si>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</si>
  <si>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</si>
  <si>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</si>
  <si>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</si>
  <si>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</si>
  <si>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</si>
  <si>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</si>
  <si>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</si>
  <si>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</si>
  <si>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</si>
  <si>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</si>
  <si>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</si>
  <si>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</si>
  <si>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</si>
  <si>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</si>
  <si>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</si>
  <si>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</si>
  <si>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</si>
  <si>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</si>
  <si>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</si>
  <si>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</si>
  <si>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</si>
  <si>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</si>
  <si>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</si>
  <si>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</si>
  <si>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</si>
  <si>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</si>
  <si>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</si>
  <si>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</si>
  <si>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</si>
  <si>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</si>
  <si>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</si>
  <si>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</si>
  <si>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</si>
  <si>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</si>
  <si>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</si>
  <si>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</si>
  <si>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</si>
  <si>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</si>
  <si>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</si>
  <si>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</si>
  <si>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</si>
  <si>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</si>
  <si>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</si>
  <si>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</si>
  <si>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</si>
  <si>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</si>
  <si>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</si>
  <si>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</si>
  <si>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</si>
  <si>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</si>
  <si>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</si>
  <si>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</si>
  <si>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</si>
  <si>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</si>
  <si>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</si>
  <si>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</si>
  <si>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</si>
  <si>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</si>
  <si>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</si>
  <si>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</si>
  <si>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</si>
  <si>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</si>
  <si>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</si>
  <si>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</si>
  <si>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</si>
  <si>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</si>
  <si>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</si>
  <si>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</si>
  <si>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</si>
  <si>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</si>
  <si>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</si>
  <si>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</si>
  <si>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</si>
  <si>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</si>
  <si>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</si>
  <si>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</si>
  <si>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</si>
  <si>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</si>
  <si>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</si>
  <si>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</si>
  <si>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</si>
  <si>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</si>
  <si>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</si>
  <si>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</si>
  <si>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</si>
  <si>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</si>
  <si>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</si>
  <si>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</si>
  <si>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</si>
  <si>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</si>
  <si>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</si>
  <si>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</si>
  <si>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</si>
  <si>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</si>
  <si>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</si>
  <si>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</si>
  <si>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</si>
  <si>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</si>
  <si>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</si>
  <si>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</si>
  <si>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</si>
  <si>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</si>
  <si>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</si>
  <si>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</si>
  <si>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</si>
  <si>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</si>
  <si>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</si>
  <si>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</si>
  <si>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</si>
  <si>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</si>
  <si>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</si>
  <si>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</si>
  <si>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</si>
  <si>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</si>
  <si>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</si>
  <si>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</si>
  <si>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</si>
  <si>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</si>
  <si>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</si>
  <si>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</si>
  <si>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</si>
  <si>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</si>
  <si>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</si>
  <si>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</si>
  <si>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</si>
  <si>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</si>
  <si>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</si>
  <si>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</si>
  <si>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</si>
  <si>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</si>
  <si>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</si>
  <si>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</si>
  <si>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</si>
  <si>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</si>
  <si>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</si>
  <si>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</si>
  <si>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</si>
  <si>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</si>
  <si>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</si>
  <si>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</si>
  <si>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</si>
  <si>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</si>
  <si>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</si>
  <si>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</si>
  <si>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</si>
  <si>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</si>
  <si>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</si>
  <si>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</si>
  <si>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</si>
  <si>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</si>
  <si>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</si>
  <si>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</si>
  <si>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</si>
  <si>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</si>
  <si>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</si>
  <si>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</si>
  <si>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</si>
  <si>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</si>
  <si>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</si>
  <si>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</si>
  <si>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</si>
  <si>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</si>
  <si>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</si>
  <si>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</si>
  <si>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</si>
  <si>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</si>
  <si>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</si>
  <si>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</si>
  <si>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</si>
  <si>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</si>
  <si>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</si>
  <si>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</si>
  <si>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</si>
  <si>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</si>
  <si>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</si>
  <si>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</si>
  <si>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</si>
  <si>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</si>
  <si>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</si>
  <si>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</si>
  <si>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</si>
  <si>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</si>
  <si>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</si>
  <si>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</si>
  <si>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</si>
  <si>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</si>
  <si>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</si>
  <si>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</si>
  <si>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</si>
  <si>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</si>
  <si>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</si>
  <si>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</si>
  <si>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</si>
  <si>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</si>
  <si>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</si>
  <si>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</si>
  <si>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</si>
  <si>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</si>
  <si>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</si>
  <si>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</si>
  <si>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</si>
  <si>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</si>
  <si>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</si>
  <si>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</si>
  <si>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</si>
  <si>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</si>
  <si>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</si>
  <si>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</si>
  <si>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</si>
  <si>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</si>
  <si>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</si>
  <si>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</si>
  <si>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</si>
  <si>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</si>
  <si>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</si>
  <si>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</si>
  <si>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</si>
  <si>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</si>
  <si>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</si>
  <si>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</si>
  <si>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</si>
  <si>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</si>
  <si>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</si>
  <si>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</si>
  <si>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</si>
  <si>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</si>
  <si>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</si>
  <si>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</si>
  <si>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</si>
  <si>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</si>
  <si>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</si>
  <si>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</si>
  <si>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</si>
  <si>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</si>
  <si>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</si>
  <si>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</si>
  <si>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</si>
  <si>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</si>
  <si>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</si>
  <si>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</si>
  <si>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</si>
  <si>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</si>
  <si>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</si>
  <si>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</si>
  <si>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</si>
  <si>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</si>
  <si>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</si>
  <si>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</si>
  <si>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</si>
  <si>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</si>
  <si>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</si>
  <si>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</si>
  <si>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</si>
  <si>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</si>
  <si>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</si>
  <si>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</si>
  <si>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</si>
  <si>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</si>
  <si>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</si>
  <si>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</si>
  <si>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</si>
  <si>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</si>
  <si>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</si>
  <si>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</si>
  <si>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</si>
  <si>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</si>
  <si>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</si>
  <si>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</si>
  <si>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</si>
  <si>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</si>
  <si>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</si>
  <si>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</si>
  <si>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</si>
  <si>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</si>
  <si>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</si>
  <si>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</si>
  <si>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</si>
  <si>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</si>
  <si>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</si>
  <si>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</si>
  <si>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</si>
  <si>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</si>
  <si>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</si>
  <si>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</si>
  <si>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</si>
  <si>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</si>
  <si>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</si>
  <si>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</si>
  <si>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</si>
  <si>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</si>
  <si>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</si>
  <si>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</si>
  <si>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</si>
  <si>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</si>
  <si>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</si>
  <si>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</si>
  <si>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</si>
  <si>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</si>
  <si>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</si>
  <si>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</si>
  <si>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</si>
  <si>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</si>
  <si>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</si>
  <si>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</si>
  <si>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</si>
  <si>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</si>
  <si>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</si>
  <si>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</si>
  <si>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</si>
  <si>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</si>
  <si>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</si>
  <si>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</si>
  <si>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</si>
  <si>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</si>
  <si>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</si>
  <si>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</si>
  <si>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</si>
  <si>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</si>
  <si>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</si>
  <si>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</si>
  <si>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</si>
  <si>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</si>
  <si>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</si>
  <si>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</si>
  <si>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</si>
  <si>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</si>
  <si>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</si>
  <si>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</si>
  <si>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</si>
  <si>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</si>
  <si>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</si>
  <si>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</si>
  <si>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</si>
  <si>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</si>
  <si>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</si>
  <si>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</si>
  <si>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</si>
  <si>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</si>
  <si>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</si>
  <si>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</si>
  <si>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</si>
  <si>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</si>
  <si>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</si>
  <si>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</si>
  <si>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</si>
  <si>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</si>
  <si>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</si>
  <si>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</si>
  <si>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</si>
  <si>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</si>
  <si>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</si>
  <si>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</si>
  <si>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</si>
  <si>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</si>
  <si>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</si>
  <si>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</si>
  <si>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</si>
  <si>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</si>
  <si>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</si>
  <si>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</si>
  <si>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</si>
  <si>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</si>
  <si>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</si>
  <si>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</si>
  <si>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</si>
  <si>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</si>
  <si>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</si>
  <si>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</si>
  <si>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</si>
  <si>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</si>
  <si>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</si>
  <si>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</si>
  <si>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</si>
  <si>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</si>
  <si>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</si>
  <si>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</si>
  <si>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</si>
  <si>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</si>
  <si>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</si>
  <si>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</si>
  <si>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</si>
  <si>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</si>
  <si>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</si>
  <si>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</si>
  <si>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</si>
  <si>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</si>
  <si>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</si>
  <si>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</si>
  <si>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</si>
  <si>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</si>
  <si>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</si>
  <si>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</si>
  <si>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</si>
  <si>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</si>
  <si>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</si>
  <si>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</si>
  <si>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</si>
  <si>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</si>
  <si>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</si>
  <si>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</si>
  <si>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</si>
  <si>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</si>
  <si>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</si>
  <si>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</si>
  <si>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</si>
  <si>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</si>
  <si>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</si>
  <si>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</si>
  <si>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</si>
  <si>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</si>
  <si>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</si>
  <si>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</si>
  <si>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</si>
  <si>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</si>
  <si>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</si>
  <si>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</si>
  <si>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</si>
  <si>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</si>
  <si>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</si>
  <si>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</si>
  <si>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</si>
  <si>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</si>
  <si>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</si>
  <si>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</si>
  <si>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</si>
  <si>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</si>
  <si>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</si>
  <si>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</si>
  <si>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</si>
  <si>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</si>
  <si>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</si>
  <si>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</si>
  <si>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</si>
  <si>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</si>
  <si>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</si>
  <si>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</si>
  <si>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</si>
  <si>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</si>
  <si>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</si>
  <si>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</si>
  <si>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</si>
  <si>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</si>
  <si>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</si>
  <si>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</si>
  <si>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</si>
  <si>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</si>
  <si>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</si>
  <si>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</si>
  <si>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</si>
  <si>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</si>
  <si>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</si>
  <si>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</si>
  <si>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</si>
  <si>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</si>
  <si>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</si>
  <si>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</si>
  <si>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</si>
  <si>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</si>
  <si>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</si>
  <si>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</si>
  <si>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</si>
  <si>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</si>
  <si>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</si>
  <si>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</si>
  <si>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</si>
  <si>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</si>
  <si>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</si>
  <si>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</si>
  <si>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</si>
  <si>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</si>
  <si>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</si>
  <si>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</si>
  <si>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</si>
  <si>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</si>
  <si>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</si>
  <si>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</si>
  <si>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</si>
  <si>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</si>
  <si>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</si>
  <si>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</si>
  <si>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</si>
  <si>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</si>
  <si>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</si>
  <si>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</si>
  <si>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</si>
  <si>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</si>
  <si>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</si>
  <si>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</si>
  <si>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</si>
  <si>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</si>
  <si>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</si>
  <si>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</si>
  <si>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</si>
  <si>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</si>
  <si>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</si>
  <si>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</si>
  <si>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</si>
  <si>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</si>
  <si>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</si>
  <si>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</si>
  <si>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</si>
  <si>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</si>
  <si>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</si>
  <si>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</si>
  <si>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</si>
  <si>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</si>
  <si>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</si>
  <si>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</si>
  <si>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</si>
  <si>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</si>
  <si>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</si>
  <si>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</si>
  <si>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</si>
  <si>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</si>
  <si>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</si>
  <si>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</si>
  <si>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</si>
  <si>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</si>
  <si>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</si>
  <si>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</si>
  <si>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</si>
  <si>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</si>
  <si>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</si>
  <si>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</si>
  <si>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</si>
  <si>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</si>
  <si>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</si>
  <si>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</si>
  <si>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</si>
  <si>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</si>
  <si>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</si>
  <si>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</si>
  <si>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</si>
  <si>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</si>
  <si>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</si>
  <si>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</si>
  <si>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</si>
  <si>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</si>
  <si>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</si>
  <si>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</si>
  <si>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</si>
  <si>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</si>
  <si>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</si>
  <si>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</si>
  <si>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</si>
  <si>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</si>
  <si>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</si>
  <si>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</si>
  <si>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</si>
  <si>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</si>
  <si>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</si>
  <si>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</si>
  <si>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</si>
  <si>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</si>
  <si>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</si>
  <si>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</si>
  <si>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</si>
  <si>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</si>
  <si>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</si>
  <si>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</si>
  <si>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</si>
  <si>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</si>
  <si>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</si>
  <si>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</si>
  <si>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</si>
  <si>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</si>
  <si>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</si>
  <si>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</si>
  <si>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</si>
  <si>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</si>
  <si>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</si>
  <si>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</si>
  <si>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</si>
  <si>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</si>
  <si>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</si>
  <si>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</si>
  <si>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</si>
  <si>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</si>
  <si>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</si>
  <si>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</si>
  <si>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</si>
  <si>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</si>
  <si>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</si>
  <si>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</si>
  <si>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</si>
  <si>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</si>
  <si>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</si>
  <si>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</si>
  <si>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</si>
  <si>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</si>
  <si>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</si>
  <si>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</si>
  <si>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</si>
  <si>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</si>
  <si>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</si>
  <si>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</si>
  <si>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</si>
  <si>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</si>
  <si>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</si>
  <si>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</si>
  <si>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</si>
  <si>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</si>
  <si>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</si>
  <si>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</si>
  <si>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</si>
  <si>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</si>
  <si>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</si>
  <si>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</si>
  <si>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</si>
  <si>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</si>
  <si>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</si>
  <si>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</si>
  <si>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</si>
  <si>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</si>
  <si>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</si>
  <si>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</si>
  <si>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</si>
  <si>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</si>
  <si>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</si>
  <si>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</si>
  <si>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</si>
  <si>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</si>
  <si>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</si>
  <si>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</si>
  <si>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</si>
  <si>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</si>
  <si>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</si>
  <si>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</si>
  <si>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</si>
  <si>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</si>
  <si>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</si>
  <si>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</si>
  <si>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</si>
  <si>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</si>
  <si>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</si>
  <si>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</si>
  <si>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</si>
  <si>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</si>
  <si>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</si>
  <si>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</si>
  <si>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</si>
  <si>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</si>
  <si>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</si>
  <si>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</si>
  <si>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</si>
  <si>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</si>
  <si>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</si>
  <si>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</si>
  <si>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</si>
  <si>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</si>
  <si>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</si>
  <si>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</si>
  <si>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</si>
  <si>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</si>
  <si>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</si>
  <si>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</si>
  <si>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</si>
  <si>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</si>
  <si>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</si>
  <si>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</si>
  <si>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</si>
  <si>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</si>
  <si>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</si>
  <si>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</si>
  <si>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</si>
  <si>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</si>
  <si>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</si>
  <si>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</si>
  <si>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</si>
  <si>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</si>
  <si>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</si>
  <si>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</si>
  <si>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</si>
  <si>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</si>
  <si>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</si>
  <si>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</si>
  <si>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</si>
  <si>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</si>
  <si>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</si>
  <si>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</si>
  <si>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</si>
  <si>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</si>
  <si>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</si>
  <si>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</si>
  <si>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</si>
  <si>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</si>
  <si>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</si>
  <si>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</si>
  <si>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</si>
  <si>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</si>
  <si>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</si>
  <si>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</si>
  <si>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</si>
  <si>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</si>
  <si>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</si>
  <si>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</si>
  <si>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</si>
  <si>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</si>
  <si>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</si>
  <si>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</si>
  <si>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</si>
  <si>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</si>
  <si>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</si>
  <si>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</si>
  <si>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</si>
  <si>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</si>
  <si>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</si>
  <si>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</si>
  <si>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</si>
  <si>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</si>
  <si>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</si>
  <si>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</si>
  <si>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</si>
  <si>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</si>
  <si>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</si>
  <si>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</si>
  <si>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</si>
  <si>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</si>
  <si>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</si>
  <si>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</si>
  <si>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</si>
  <si>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</si>
  <si>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</si>
  <si>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</si>
  <si>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</si>
  <si>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</si>
  <si>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</si>
  <si>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</si>
  <si>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</si>
  <si>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</si>
  <si>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</si>
  <si>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</si>
  <si>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</si>
  <si>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</si>
  <si>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</si>
  <si>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</si>
  <si>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</si>
  <si>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</si>
  <si>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</si>
  <si>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</si>
  <si>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</si>
  <si>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</si>
  <si>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</si>
  <si>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</si>
  <si>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</si>
  <si>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</si>
  <si>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</si>
  <si>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</si>
  <si>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</si>
  <si>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</si>
  <si>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</si>
  <si>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</si>
  <si>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</si>
  <si>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</si>
  <si>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</si>
  <si>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</si>
  <si>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</si>
  <si>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</si>
  <si>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</si>
  <si>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</si>
  <si>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</si>
  <si>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</si>
  <si>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</si>
  <si>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</si>
  <si>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</si>
  <si>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</si>
  <si>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</si>
  <si>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</si>
  <si>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</si>
  <si>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</si>
  <si>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</si>
  <si>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</si>
  <si>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</si>
  <si>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</si>
  <si>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</si>
  <si>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</si>
  <si>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</si>
  <si>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</si>
  <si>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</si>
  <si>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</si>
  <si>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</si>
  <si>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</si>
  <si>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</si>
  <si>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</si>
  <si>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</si>
  <si>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</si>
  <si>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</si>
  <si>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</si>
  <si>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</si>
  <si>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</si>
  <si>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</si>
  <si>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</si>
  <si>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</si>
  <si>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</si>
  <si>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</si>
  <si>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</si>
  <si>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</si>
  <si>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</si>
  <si>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</si>
  <si>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</si>
  <si>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</si>
  <si>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</si>
  <si>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</si>
  <si>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</si>
  <si>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</si>
  <si>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</si>
  <si>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</si>
  <si>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</si>
  <si>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</si>
  <si>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</si>
  <si>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</si>
  <si>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</si>
  <si>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</si>
  <si>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</si>
  <si>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</si>
  <si>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</si>
  <si>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</si>
  <si>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</si>
  <si>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</si>
  <si>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</si>
  <si>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</si>
  <si>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</si>
  <si>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</si>
  <si>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</si>
  <si>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</si>
  <si>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</si>
  <si>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</si>
  <si>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</si>
  <si>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</si>
  <si>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</si>
  <si>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</si>
  <si>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</si>
  <si>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</si>
  <si>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</si>
  <si>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</si>
  <si>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</si>
  <si>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</si>
  <si>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</si>
  <si>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</si>
  <si>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</si>
  <si>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</si>
  <si>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</si>
  <si>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</si>
  <si>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</si>
  <si>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</si>
  <si>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</si>
  <si>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</si>
  <si>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</si>
  <si>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</si>
  <si>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</si>
  <si>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</si>
  <si>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</si>
  <si>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</si>
  <si>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</si>
  <si>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</si>
  <si>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</si>
  <si>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</si>
  <si>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</si>
  <si>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</si>
  <si>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</si>
  <si>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</si>
  <si>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</si>
  <si>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</si>
  <si>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</si>
  <si>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</si>
  <si>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</si>
  <si>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</si>
  <si>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</si>
  <si>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</si>
  <si>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</si>
  <si>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</si>
  <si>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</si>
  <si>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</si>
  <si>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</si>
  <si>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</si>
  <si>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</si>
  <si>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</si>
  <si>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</si>
  <si>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</si>
  <si>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</si>
  <si>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</si>
  <si>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</si>
  <si>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</si>
  <si>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</si>
  <si>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</si>
  <si>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</si>
  <si>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</si>
  <si>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</si>
  <si>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</si>
  <si>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</si>
  <si>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</si>
  <si>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</si>
  <si>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</si>
  <si>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</si>
  <si>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</si>
  <si>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</si>
  <si>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</si>
  <si>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</si>
  <si>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</si>
  <si>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</si>
  <si>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</si>
  <si>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</si>
  <si>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</si>
  <si>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</si>
  <si>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</si>
  <si>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</si>
  <si>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</si>
  <si>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</si>
  <si>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</si>
  <si>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</si>
  <si>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</si>
  <si>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</si>
  <si>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</si>
  <si>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</si>
  <si>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</si>
  <si>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</si>
  <si>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</si>
  <si>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</si>
  <si>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</si>
  <si>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</si>
  <si>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</si>
  <si>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</si>
  <si>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</si>
  <si>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</si>
  <si>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</si>
  <si>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</si>
  <si>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</si>
  <si>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</si>
  <si>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</si>
  <si>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</si>
  <si>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</si>
  <si>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</si>
  <si>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</si>
  <si>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</si>
  <si>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</si>
  <si>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</si>
  <si>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</si>
  <si>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</si>
  <si>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</si>
  <si>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</si>
  <si>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</si>
  <si>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</si>
  <si>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</si>
  <si>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</si>
  <si>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</si>
  <si>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</si>
  <si>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</si>
  <si>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</si>
  <si>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</si>
  <si>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</si>
  <si>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</si>
  <si>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</si>
  <si>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</si>
  <si>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</si>
  <si>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</si>
  <si>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</si>
  <si>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</si>
  <si>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</si>
  <si>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</si>
  <si>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</si>
  <si>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</si>
  <si>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</si>
  <si>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</si>
  <si>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</si>
  <si>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</si>
  <si>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</si>
  <si>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</si>
  <si>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</si>
  <si>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</si>
  <si>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</si>
  <si>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</si>
  <si>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</si>
  <si>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</si>
  <si>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</si>
  <si>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</si>
  <si>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</si>
  <si>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</si>
  <si>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</si>
  <si>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</si>
  <si>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</si>
  <si>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</si>
  <si>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</si>
  <si>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</si>
  <si>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</si>
  <si>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</si>
  <si>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</si>
  <si>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</si>
  <si>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</si>
  <si>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</si>
  <si>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</si>
  <si>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</si>
  <si>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</si>
  <si>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</si>
  <si>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</si>
  <si>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</si>
  <si>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</si>
  <si>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</si>
  <si>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</si>
  <si>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</si>
  <si>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</si>
  <si>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</si>
  <si>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</si>
  <si>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</si>
  <si>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</si>
  <si>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</si>
  <si>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</si>
  <si>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</si>
  <si>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</si>
  <si>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</si>
  <si>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</si>
  <si>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</si>
  <si>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</si>
  <si>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</si>
  <si>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</si>
  <si>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</si>
  <si>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</si>
  <si>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</si>
  <si>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</si>
  <si>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</si>
  <si>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</si>
  <si>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</si>
  <si>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</si>
  <si>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</si>
  <si>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</si>
  <si>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</si>
  <si>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</si>
  <si>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</si>
  <si>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</si>
  <si>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</si>
  <si>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</si>
  <si>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</si>
  <si>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</si>
  <si>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</si>
  <si>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</si>
  <si>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</si>
  <si>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</si>
  <si>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</si>
  <si>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</si>
  <si>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</si>
  <si>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</si>
  <si>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</si>
  <si>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</si>
  <si>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</si>
  <si>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</si>
  <si>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</si>
  <si>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</si>
  <si>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</si>
  <si>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</si>
  <si>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</si>
  <si>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</si>
  <si>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</si>
  <si>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</si>
  <si>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</si>
  <si>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</si>
  <si>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</si>
  <si>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</si>
  <si>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</si>
  <si>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</si>
  <si>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</si>
  <si>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</si>
  <si>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</si>
  <si>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</si>
  <si>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</si>
  <si>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</si>
  <si>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</si>
  <si>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</si>
  <si>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</si>
  <si>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</si>
  <si>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</si>
  <si>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</si>
  <si>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</si>
  <si>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</si>
  <si>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</si>
  <si>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</si>
  <si>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</si>
  <si>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</si>
  <si>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</si>
  <si>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</si>
  <si>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</si>
  <si>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</si>
  <si>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</si>
  <si>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</si>
  <si>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</si>
  <si>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</si>
  <si>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</si>
  <si>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</si>
  <si>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</si>
  <si>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</si>
  <si>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</si>
  <si>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</si>
  <si>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</si>
  <si>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</si>
  <si>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</si>
  <si>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</si>
  <si>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</si>
  <si>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</si>
  <si>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</si>
  <si>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</si>
  <si>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</si>
  <si>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</si>
  <si>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</si>
  <si>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</si>
  <si>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</si>
  <si>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</si>
  <si>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</si>
  <si>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</si>
  <si>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</si>
  <si>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</si>
  <si>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</si>
  <si>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</si>
  <si>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</si>
  <si>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</si>
  <si>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</si>
  <si>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</si>
  <si>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</si>
  <si>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</si>
  <si>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</si>
  <si>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</si>
  <si>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</si>
  <si>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</si>
  <si>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</si>
  <si>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</si>
  <si>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</si>
  <si>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</si>
  <si>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</si>
  <si>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</si>
  <si>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</si>
  <si>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</si>
  <si>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</si>
  <si>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</si>
  <si>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</si>
  <si>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</si>
  <si>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</si>
  <si>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</si>
  <si>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</si>
  <si>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</si>
  <si>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</si>
  <si>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</si>
  <si>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</si>
  <si>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</si>
  <si>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</si>
  <si>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</si>
  <si>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</si>
  <si>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</si>
  <si>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</si>
  <si>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</si>
  <si>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</si>
  <si>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</si>
  <si>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</si>
  <si>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</si>
  <si>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</si>
  <si>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</si>
  <si>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</si>
  <si>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</si>
  <si>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</si>
  <si>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</si>
  <si>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</si>
  <si>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</si>
  <si>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</si>
  <si>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</si>
  <si>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</si>
  <si>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</si>
  <si>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</si>
  <si>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</si>
  <si>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</si>
  <si>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</si>
  <si>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</si>
  <si>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</si>
  <si>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</si>
  <si>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</si>
  <si>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</si>
  <si>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</si>
  <si>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</si>
  <si>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</si>
  <si>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</si>
  <si>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</si>
  <si>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</si>
  <si>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</si>
  <si>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</si>
  <si>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</si>
  <si>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</si>
  <si>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</si>
  <si>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</si>
  <si>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</si>
  <si>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</si>
  <si>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</si>
  <si>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</si>
  <si>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</si>
  <si>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</si>
  <si>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</si>
  <si>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</si>
  <si>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</si>
  <si>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</si>
  <si>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</si>
  <si>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</si>
  <si>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</si>
  <si>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</si>
  <si>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</si>
  <si>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</si>
  <si>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</si>
  <si>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</si>
  <si>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</si>
  <si>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</si>
  <si>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</si>
  <si>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</si>
  <si>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</si>
  <si>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</si>
  <si>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</si>
  <si>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</si>
  <si>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</si>
  <si>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</si>
  <si>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</si>
  <si>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</si>
  <si>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</si>
  <si>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</si>
  <si>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</si>
  <si>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</si>
  <si>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</si>
  <si>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</si>
  <si>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</si>
  <si>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</si>
  <si>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</si>
  <si>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</si>
  <si>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</si>
  <si>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</si>
  <si>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</si>
  <si>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</si>
  <si>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</si>
  <si>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</si>
  <si>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</si>
  <si>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</si>
  <si>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</si>
  <si>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</si>
  <si>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</si>
  <si>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</si>
  <si>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</si>
  <si>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</si>
  <si>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</si>
  <si>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</si>
  <si>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</si>
  <si>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</si>
  <si>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</si>
  <si>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</si>
  <si>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</si>
  <si>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</si>
  <si>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</si>
  <si>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</si>
  <si>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</si>
  <si>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</si>
  <si>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</si>
  <si>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</si>
  <si>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</si>
  <si>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</si>
  <si>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</si>
  <si>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</si>
  <si>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</si>
  <si>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</si>
  <si>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</si>
  <si>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</si>
  <si>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</si>
  <si>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</si>
  <si>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</si>
  <si>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</si>
  <si>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</si>
  <si>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</si>
  <si>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</si>
  <si>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</si>
  <si>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</si>
  <si>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</si>
  <si>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</si>
  <si>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</si>
  <si>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</si>
  <si>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</si>
  <si>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</si>
  <si>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</si>
  <si>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</si>
  <si>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</si>
  <si>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</si>
  <si>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</si>
  <si>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</si>
  <si>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</si>
  <si>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</si>
  <si>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</si>
  <si>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</si>
  <si>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</si>
  <si>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</si>
  <si>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</si>
  <si>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</si>
  <si>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</si>
  <si>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</si>
  <si>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</si>
  <si>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</si>
  <si>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</si>
  <si>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</si>
  <si>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</si>
  <si>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</si>
  <si>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</si>
  <si>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</si>
  <si>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</si>
  <si>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</si>
  <si>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</si>
  <si>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</si>
  <si>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</si>
  <si>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</si>
  <si>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</si>
  <si>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</si>
  <si>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</si>
  <si>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</si>
  <si>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</si>
  <si>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</si>
  <si>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</si>
  <si>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</si>
  <si>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</si>
  <si>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</si>
  <si>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</si>
  <si>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</si>
  <si>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</si>
  <si>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</si>
  <si>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</si>
  <si>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</si>
  <si>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</si>
  <si>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</si>
  <si>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</si>
  <si>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</si>
  <si>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</si>
  <si>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</si>
  <si>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</si>
  <si>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</si>
  <si>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</si>
  <si>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</si>
  <si>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</si>
  <si>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</si>
  <si>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</si>
  <si>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</si>
  <si>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</si>
  <si>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</si>
  <si>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</si>
  <si>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</si>
  <si>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</si>
  <si>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</si>
  <si>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</si>
  <si>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</si>
  <si>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</si>
  <si>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</si>
  <si>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</si>
  <si>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</si>
  <si>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</si>
  <si>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</si>
  <si>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</si>
  <si>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</si>
  <si>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</si>
  <si>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</si>
  <si>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</si>
  <si>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</si>
  <si>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</si>
  <si>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</si>
  <si>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</si>
  <si>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</si>
  <si>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</si>
  <si>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</si>
  <si>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</si>
  <si>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</si>
  <si>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</si>
  <si>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</si>
  <si>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</si>
  <si>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</si>
  <si>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</si>
  <si>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</si>
  <si>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</si>
  <si>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</si>
  <si>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</si>
  <si>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</si>
  <si>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</si>
  <si>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</si>
  <si>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</si>
  <si>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</si>
  <si>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</si>
  <si>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</si>
  <si>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</si>
  <si>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</si>
  <si>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</si>
  <si>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</si>
  <si>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</si>
  <si>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</si>
  <si>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</si>
  <si>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</si>
  <si>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</si>
  <si>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</si>
  <si>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</si>
  <si>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</si>
  <si>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</si>
  <si>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</si>
  <si>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</si>
  <si>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</si>
  <si>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</si>
  <si>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</si>
  <si>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</si>
  <si>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</si>
  <si>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</si>
  <si>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</si>
  <si>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</si>
  <si>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</si>
  <si>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</si>
  <si>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</si>
  <si>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</si>
  <si>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</si>
  <si>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</si>
  <si>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</si>
  <si>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</si>
  <si>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</si>
  <si>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</si>
  <si>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</si>
  <si>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</si>
  <si>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</si>
  <si>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</si>
  <si>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</si>
  <si>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</si>
  <si>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</si>
  <si>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</si>
  <si>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</si>
  <si>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</si>
  <si>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</si>
  <si>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</si>
  <si>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</si>
  <si>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</si>
  <si>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</si>
  <si>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</si>
  <si>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</si>
  <si>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</si>
  <si>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</si>
  <si>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</si>
  <si>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</si>
  <si>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</si>
  <si>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</si>
  <si>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</si>
  <si>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</si>
  <si>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</si>
  <si>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</si>
  <si>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</si>
  <si>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</si>
  <si>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</si>
  <si>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</si>
  <si>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</si>
  <si>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</si>
  <si>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</si>
  <si>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</si>
  <si>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</si>
  <si>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</si>
  <si>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</si>
  <si>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</si>
  <si>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</si>
  <si>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</si>
  <si>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</si>
  <si>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</si>
  <si>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</si>
  <si>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</si>
  <si>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</si>
  <si>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</si>
  <si>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</si>
  <si>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</si>
  <si>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</si>
  <si>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</si>
  <si>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</si>
  <si>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</si>
  <si>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</si>
  <si>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</si>
  <si>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</si>
  <si>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</si>
  <si>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</si>
  <si>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</si>
  <si>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</si>
  <si>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</si>
  <si>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</si>
  <si>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</si>
  <si>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</si>
  <si>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</si>
  <si>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</si>
  <si>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</si>
  <si>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</si>
  <si>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</si>
  <si>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</si>
  <si>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</si>
  <si>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</si>
  <si>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</si>
  <si>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</si>
  <si>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</si>
  <si>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</si>
  <si>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</si>
  <si>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</si>
  <si>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</si>
  <si>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</si>
  <si>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</si>
  <si>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</si>
  <si>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</si>
  <si>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</si>
  <si>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</si>
  <si>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</si>
  <si>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</si>
  <si>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</si>
  <si>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</si>
  <si>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</si>
  <si>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</si>
  <si>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</si>
  <si>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</si>
  <si>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</si>
  <si>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</si>
  <si>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</si>
  <si>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</si>
  <si>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</si>
  <si>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</si>
  <si>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</si>
  <si>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</si>
  <si>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</si>
  <si>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</si>
  <si>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</si>
  <si>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</si>
  <si>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</si>
  <si>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</si>
  <si>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</si>
  <si>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</si>
  <si>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</si>
  <si>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</si>
  <si>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</si>
  <si>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</si>
  <si>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</si>
  <si>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</si>
  <si>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</si>
  <si>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</si>
  <si>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</si>
  <si>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</si>
  <si>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</si>
  <si>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</si>
  <si>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</si>
  <si>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</si>
  <si>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</si>
  <si>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</si>
  <si>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</si>
  <si>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</si>
  <si>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</si>
  <si>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</si>
  <si>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</si>
  <si>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</si>
  <si>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</si>
  <si>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</si>
  <si>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</si>
  <si>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</si>
  <si>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</si>
  <si>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</si>
  <si>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</si>
  <si>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</si>
  <si>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</si>
  <si>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</si>
  <si>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</si>
  <si>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</si>
  <si>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</si>
  <si>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</si>
  <si>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</si>
  <si>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</si>
  <si>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</si>
  <si>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</si>
  <si>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</si>
  <si>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</si>
  <si>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</si>
  <si>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</si>
  <si>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</si>
  <si>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</si>
  <si>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</si>
  <si>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</si>
  <si>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</si>
  <si>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</si>
  <si>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</si>
  <si>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</si>
  <si>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</si>
  <si>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</si>
  <si>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</si>
  <si>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</si>
  <si>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</si>
  <si>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</si>
  <si>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</si>
  <si>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</si>
  <si>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</si>
  <si>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</si>
  <si>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</si>
  <si>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</si>
  <si>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</si>
  <si>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</si>
  <si>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</si>
  <si>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</si>
  <si>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</si>
  <si>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</si>
  <si>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</si>
  <si>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</si>
  <si>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</si>
  <si>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</si>
  <si>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</si>
  <si>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</si>
  <si>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</si>
  <si>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</si>
  <si>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</si>
  <si>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</si>
  <si>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</si>
  <si>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</si>
  <si>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</si>
  <si>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</si>
  <si>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</si>
  <si>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</si>
  <si>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</si>
  <si>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</si>
  <si>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</si>
  <si>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</si>
  <si>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</si>
  <si>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</si>
  <si>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</si>
  <si>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</si>
  <si>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</si>
  <si>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</si>
  <si>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</si>
  <si>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</si>
  <si>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</si>
  <si>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</si>
  <si>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</si>
  <si>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</si>
  <si>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</si>
  <si>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</si>
  <si>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</si>
  <si>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</si>
  <si>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</si>
  <si>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</si>
  <si>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</si>
  <si>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</si>
  <si>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</si>
  <si>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</si>
  <si>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</si>
  <si>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</si>
  <si>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</si>
  <si>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</si>
  <si>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</si>
  <si>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</si>
  <si>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</si>
  <si>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</si>
  <si>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</si>
  <si>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</si>
  <si>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</si>
  <si>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</si>
  <si>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</si>
  <si>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</si>
  <si>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</si>
  <si>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</si>
  <si>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</si>
  <si>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</si>
  <si>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</si>
  <si>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</si>
  <si>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</si>
  <si>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</si>
  <si>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</si>
  <si>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</si>
  <si>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</si>
  <si>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</si>
  <si>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</si>
  <si>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</si>
  <si>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</si>
  <si>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</si>
  <si>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</si>
  <si>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</si>
  <si>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</si>
  <si>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</si>
  <si>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</si>
  <si>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</si>
  <si>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</si>
  <si>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</si>
  <si>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</si>
  <si>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</si>
  <si>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</si>
  <si>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</si>
  <si>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</si>
  <si>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</si>
  <si>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</si>
  <si>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</si>
  <si>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</si>
  <si>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</si>
  <si>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</si>
  <si>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</si>
  <si>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</si>
  <si>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</si>
  <si>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</si>
  <si>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</si>
  <si>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</si>
  <si>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</si>
  <si>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</si>
  <si>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</si>
  <si>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</si>
  <si>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</si>
  <si>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</si>
  <si>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</si>
  <si>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</si>
  <si>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</si>
  <si>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</si>
  <si>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</si>
  <si>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</si>
  <si>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</si>
  <si>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</si>
  <si>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</si>
  <si>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</si>
  <si>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</si>
  <si>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</si>
  <si>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</si>
  <si>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</si>
  <si>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</si>
  <si>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</si>
  <si>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</si>
  <si>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</si>
  <si>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</si>
  <si>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</si>
  <si>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</si>
  <si>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</si>
  <si>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</si>
  <si>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</si>
  <si>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</si>
  <si>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</si>
  <si>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</si>
  <si>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</si>
  <si>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</si>
  <si>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</si>
  <si>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</si>
  <si>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</si>
  <si>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</si>
  <si>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</si>
  <si>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</si>
  <si>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</si>
  <si>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</si>
  <si>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</si>
  <si>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</si>
  <si>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</si>
  <si>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</si>
  <si>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</si>
  <si>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</si>
  <si>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</si>
  <si>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</si>
  <si>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</si>
  <si>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</si>
  <si>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</si>
  <si>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</si>
  <si>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</si>
  <si>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</si>
  <si>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</si>
  <si>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</si>
  <si>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</si>
  <si>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</si>
  <si>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</si>
  <si>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</si>
  <si>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</si>
  <si>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</si>
  <si>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</si>
  <si>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</si>
  <si>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</si>
  <si>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</si>
  <si>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</si>
  <si>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</si>
  <si>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</si>
  <si>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</si>
  <si>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</si>
  <si>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</si>
  <si>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</si>
  <si>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</si>
  <si>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</si>
  <si>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</si>
  <si>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</si>
  <si>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</si>
  <si>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</si>
  <si>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</si>
  <si>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</si>
  <si>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</si>
  <si>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</si>
  <si>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</si>
  <si>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</si>
  <si>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</si>
  <si>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</si>
  <si>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</si>
  <si>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</si>
  <si>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</si>
  <si>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</si>
  <si>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</si>
  <si>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</si>
  <si>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</si>
  <si>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</si>
  <si>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</si>
  <si>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</si>
  <si>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</si>
  <si>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</si>
  <si>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</si>
  <si>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</si>
  <si>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</si>
  <si>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</si>
  <si>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</si>
  <si>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</si>
  <si>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</si>
  <si>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</si>
  <si>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</si>
  <si>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</si>
  <si>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</si>
  <si>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</si>
  <si>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</si>
  <si>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</si>
  <si>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</si>
  <si>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</si>
  <si>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</si>
  <si>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</si>
  <si>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</si>
  <si>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</si>
  <si>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</si>
  <si>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</si>
  <si>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</si>
  <si>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</si>
  <si>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</si>
  <si>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</si>
  <si>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</si>
  <si>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</si>
  <si>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</si>
  <si>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</si>
  <si>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</si>
  <si>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</si>
  <si>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</si>
  <si>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</si>
  <si>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</si>
  <si>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</si>
  <si>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</si>
  <si>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</si>
  <si>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</si>
  <si>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</si>
  <si>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</si>
  <si>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</si>
  <si>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</si>
  <si>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</si>
  <si>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</si>
  <si>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</si>
  <si>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</si>
  <si>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</si>
  <si>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</si>
  <si>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</si>
  <si>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</si>
  <si>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</si>
  <si>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</si>
  <si>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</si>
  <si>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</si>
  <si>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</si>
  <si>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</si>
  <si>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</si>
  <si>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</si>
  <si>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</si>
  <si>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</si>
  <si>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</si>
  <si>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</si>
  <si>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</si>
  <si>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</si>
  <si>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</si>
  <si>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</si>
  <si>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</si>
  <si>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</si>
  <si>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</si>
  <si>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</si>
  <si>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</si>
  <si>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</si>
  <si>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</si>
  <si>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</si>
  <si>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</si>
  <si>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</si>
  <si>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</si>
  <si>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</si>
  <si>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</si>
  <si>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</si>
  <si>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</si>
  <si>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</si>
  <si>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</si>
  <si>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</si>
  <si>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</si>
  <si>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</si>
  <si>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</si>
  <si>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</si>
  <si>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</si>
  <si>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</si>
  <si>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</si>
  <si>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</si>
  <si>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</si>
  <si>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</si>
  <si>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</si>
  <si>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</si>
  <si>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</si>
  <si>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</si>
  <si>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</si>
  <si>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</si>
  <si>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</si>
  <si>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</si>
  <si>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</si>
  <si>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</si>
  <si>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</si>
  <si>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</si>
  <si>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</si>
  <si>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</si>
  <si>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</si>
  <si>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</si>
  <si>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</si>
  <si>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</si>
  <si>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</si>
  <si>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</si>
  <si>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</si>
  <si>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</si>
  <si>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</si>
  <si>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</si>
  <si>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</si>
  <si>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</si>
  <si>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</si>
  <si>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</si>
  <si>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</si>
  <si>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</si>
  <si>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</si>
  <si>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</si>
  <si>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</si>
  <si>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</si>
  <si>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</si>
  <si>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</si>
  <si>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</si>
  <si>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</si>
  <si>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</si>
  <si>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</si>
  <si>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</si>
  <si>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</si>
  <si>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</si>
  <si>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</si>
  <si>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</si>
  <si>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</si>
  <si>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</si>
  <si>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</si>
  <si>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</si>
  <si>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</si>
  <si>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</si>
  <si>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</si>
  <si>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</si>
  <si>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</si>
  <si>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</si>
  <si>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</si>
  <si>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</si>
  <si>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</si>
  <si>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</si>
  <si>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</si>
  <si>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</si>
  <si>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</si>
  <si>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</si>
  <si>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</si>
  <si>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</si>
  <si>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</si>
  <si>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</si>
  <si>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</si>
  <si>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</si>
  <si>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</si>
  <si>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</si>
  <si>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</si>
  <si>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</si>
  <si>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</si>
  <si>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</si>
  <si>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</si>
  <si>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</si>
  <si>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</si>
  <si>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</si>
  <si>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</si>
  <si>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</si>
  <si>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</si>
  <si>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</si>
  <si>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</si>
  <si>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</si>
  <si>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</si>
  <si>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</si>
  <si>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</si>
  <si>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</si>
  <si>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</si>
  <si>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</si>
  <si>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</si>
  <si>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</si>
  <si>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</si>
  <si>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</si>
  <si>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</si>
  <si>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</si>
  <si>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</si>
  <si>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</si>
  <si>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</si>
  <si>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</si>
  <si>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</si>
  <si>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</si>
  <si>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</si>
  <si>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</si>
  <si>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</si>
  <si>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</si>
  <si>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</si>
  <si>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</si>
  <si>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</si>
  <si>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</si>
  <si>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</si>
  <si>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</si>
  <si>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</si>
  <si>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</si>
  <si>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</si>
  <si>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</si>
  <si>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</si>
  <si>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</si>
  <si>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</si>
  <si>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</si>
  <si>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</si>
  <si>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</si>
  <si>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</si>
  <si>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</si>
  <si>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</si>
  <si>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</si>
  <si>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</si>
  <si>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</si>
  <si>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</si>
  <si>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</si>
  <si>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</si>
  <si>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</si>
  <si>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</si>
  <si>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</si>
  <si>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</si>
  <si>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</si>
  <si>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</si>
  <si>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</si>
  <si>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</si>
  <si>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</si>
  <si>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</si>
  <si>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</si>
  <si>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</si>
  <si>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</si>
  <si>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</si>
  <si>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</si>
  <si>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</si>
  <si>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</si>
  <si>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</si>
  <si>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</si>
  <si>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</si>
  <si>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</si>
  <si>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</si>
  <si>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</si>
  <si>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</si>
  <si>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</si>
  <si>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</si>
  <si>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</si>
  <si>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</si>
  <si>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</si>
  <si>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</si>
  <si>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</si>
  <si>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</si>
  <si>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</si>
  <si>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</si>
  <si>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</si>
  <si>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</si>
  <si>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</si>
  <si>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</si>
  <si>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</si>
  <si>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</si>
  <si>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</si>
  <si>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</si>
  <si>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</si>
  <si>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</si>
  <si>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</si>
  <si>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</si>
  <si>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</si>
  <si>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</si>
  <si>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</si>
  <si>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</si>
  <si>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</si>
  <si>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</si>
  <si>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</si>
  <si>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</si>
  <si>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</si>
  <si>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</si>
  <si>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</si>
  <si>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</si>
  <si>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</si>
  <si>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</si>
  <si>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</si>
  <si>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</si>
  <si>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</si>
  <si>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</si>
  <si>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</si>
  <si>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</si>
  <si>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</si>
  <si>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</si>
  <si>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</si>
  <si>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</si>
  <si>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</si>
  <si>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</si>
  <si>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</si>
  <si>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</si>
  <si>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</si>
  <si>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</si>
  <si>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</si>
  <si>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</si>
  <si>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</si>
  <si>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</si>
  <si>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</si>
  <si>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</si>
  <si>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</si>
  <si>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</si>
  <si>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</si>
  <si>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</si>
  <si>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</si>
  <si>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</si>
  <si>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</si>
  <si>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</si>
  <si>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</si>
  <si>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</si>
  <si>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</si>
  <si>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</si>
  <si>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</si>
  <si>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</si>
  <si>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</si>
  <si>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</si>
  <si>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</si>
  <si>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</si>
  <si>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</si>
  <si>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</si>
  <si>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</si>
  <si>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</si>
  <si>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</si>
  <si>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</si>
  <si>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</si>
  <si>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</si>
  <si>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</si>
  <si>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</si>
  <si>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</si>
  <si>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</si>
  <si>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</si>
  <si>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</si>
  <si>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</si>
  <si>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</si>
  <si>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</si>
  <si>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</si>
  <si>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</si>
  <si>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</si>
  <si>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</si>
  <si>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</si>
  <si>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</si>
  <si>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</si>
  <si>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</si>
  <si>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</si>
  <si>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</si>
  <si>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</si>
  <si>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</si>
  <si>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</si>
  <si>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</si>
  <si>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</si>
  <si>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</si>
  <si>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</si>
  <si>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</si>
  <si>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</si>
  <si>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</si>
  <si>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</si>
  <si>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</si>
  <si>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</si>
  <si>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</si>
  <si>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</si>
  <si>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</si>
  <si>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</si>
  <si>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</si>
  <si>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</si>
  <si>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</si>
  <si>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</si>
  <si>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</si>
  <si>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</si>
  <si>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</si>
  <si>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</si>
  <si>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</si>
  <si>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</si>
  <si>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</si>
  <si>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</si>
  <si>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</si>
  <si>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</si>
  <si>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</si>
  <si>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</si>
  <si>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</si>
  <si>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</si>
  <si>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</si>
  <si>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</si>
  <si>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</si>
  <si>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</si>
  <si>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</si>
  <si>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</si>
  <si>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</si>
  <si>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</si>
  <si>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</si>
  <si>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</si>
  <si>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</si>
  <si>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</si>
  <si>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</si>
  <si>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</si>
  <si>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</si>
  <si>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</si>
  <si>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</si>
  <si>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</si>
  <si>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</si>
  <si>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</si>
  <si>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</si>
  <si>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</si>
  <si>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</si>
  <si>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</si>
  <si>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</si>
  <si>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</si>
  <si>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</si>
  <si>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</si>
  <si>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</si>
  <si>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</si>
  <si>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</si>
  <si>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</si>
  <si>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</si>
  <si>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</si>
  <si>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</si>
  <si>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</si>
  <si>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</si>
  <si>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</si>
  <si>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</si>
  <si>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</si>
  <si>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</si>
  <si>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</si>
  <si>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</si>
  <si>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</si>
  <si>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</si>
  <si>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</si>
  <si>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</si>
  <si>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</si>
  <si>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</si>
  <si>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</si>
  <si>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</si>
  <si>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</si>
  <si>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</si>
  <si>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</si>
  <si>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</si>
  <si>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</si>
  <si>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</si>
  <si>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</si>
  <si>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</si>
  <si>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</si>
  <si>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</si>
  <si>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</si>
  <si>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</si>
  <si>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</si>
  <si>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</si>
  <si>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</si>
  <si>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</si>
  <si>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</si>
  <si>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</si>
  <si>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</si>
  <si>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</si>
  <si>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</si>
  <si>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</si>
  <si>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</si>
  <si>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</si>
  <si>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</si>
  <si>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</si>
  <si>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</si>
  <si>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</si>
  <si>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</si>
  <si>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</si>
  <si>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</si>
  <si>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</si>
  <si>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</si>
  <si>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</si>
  <si>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</si>
  <si>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</si>
  <si>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</si>
  <si>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</si>
  <si>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</si>
  <si>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</si>
  <si>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</si>
  <si>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</si>
  <si>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</si>
  <si>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</si>
  <si>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</si>
  <si>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</si>
  <si>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</si>
  <si>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</si>
  <si>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</si>
  <si>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</si>
  <si>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</si>
  <si>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</si>
  <si>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</si>
  <si>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</si>
  <si>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</si>
  <si>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</si>
  <si>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</si>
  <si>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</si>
  <si>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</si>
  <si>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</si>
  <si>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</si>
  <si>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</si>
  <si>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</si>
  <si>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</si>
  <si>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</si>
  <si>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</si>
  <si>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</si>
  <si>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</si>
  <si>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</si>
  <si>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</si>
  <si>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</si>
  <si>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</si>
  <si>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</si>
  <si>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</si>
  <si>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</si>
  <si>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</si>
  <si>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</si>
  <si>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</si>
  <si>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</si>
  <si>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</si>
  <si>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</si>
  <si>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</si>
  <si>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</si>
  <si>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</si>
  <si>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</si>
  <si>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</si>
  <si>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</si>
  <si>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</si>
  <si>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</si>
  <si>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</si>
  <si>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</si>
  <si>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</si>
  <si>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</si>
  <si>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</si>
  <si>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</si>
  <si>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</si>
  <si>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</si>
  <si>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</si>
  <si>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</si>
  <si>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</si>
  <si>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</si>
  <si>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</si>
  <si>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</si>
  <si>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</si>
  <si>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</si>
  <si>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</si>
  <si>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</si>
  <si>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</si>
  <si>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</si>
  <si>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</si>
  <si>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</si>
  <si>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</si>
  <si>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</si>
  <si>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</si>
  <si>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</si>
  <si>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</si>
  <si>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</si>
  <si>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</si>
  <si>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</si>
  <si>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</si>
  <si>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</si>
  <si>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</si>
  <si>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</si>
  <si>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</si>
  <si>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</si>
  <si>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</si>
  <si>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</si>
  <si>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</si>
  <si>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</si>
  <si>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</si>
  <si>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</si>
  <si>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</si>
  <si>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</si>
  <si>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</si>
  <si>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</si>
  <si>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</si>
  <si>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</si>
  <si>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</si>
  <si>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</si>
  <si>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</si>
  <si>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</si>
  <si>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</si>
  <si>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</si>
  <si>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</si>
  <si>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</si>
  <si>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</si>
  <si>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</si>
  <si>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</si>
  <si>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</si>
  <si>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</si>
  <si>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</si>
  <si>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</si>
  <si>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</si>
  <si>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</si>
  <si>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</si>
  <si>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</si>
  <si>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</si>
  <si>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</si>
  <si>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</si>
  <si>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</si>
  <si>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</si>
  <si>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</si>
  <si>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</si>
  <si>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</si>
  <si>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</si>
  <si>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</si>
  <si>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</si>
  <si>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</si>
  <si>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</si>
  <si>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</si>
  <si>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</si>
  <si>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</si>
  <si>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</si>
  <si>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</si>
  <si>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</si>
  <si>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</si>
  <si>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</si>
  <si>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</si>
  <si>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</si>
  <si>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</si>
  <si>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</si>
  <si>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</si>
  <si>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</si>
  <si>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</si>
  <si>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</si>
  <si>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</si>
  <si>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</si>
  <si>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</si>
  <si>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</si>
  <si>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</si>
  <si>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</si>
  <si>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</si>
  <si>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</si>
  <si>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</si>
  <si>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</si>
  <si>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</si>
  <si>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</si>
  <si>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</si>
  <si>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</si>
  <si>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</si>
  <si>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</si>
  <si>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</si>
  <si>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</si>
  <si>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</si>
  <si>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</si>
  <si>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</si>
  <si>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</si>
  <si>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</si>
  <si>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</si>
  <si>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</si>
  <si>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</si>
  <si>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</si>
  <si>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</si>
  <si>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</si>
  <si>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</si>
  <si>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</si>
  <si>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</si>
  <si>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</si>
  <si>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</si>
  <si>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</si>
  <si>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</si>
  <si>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</si>
  <si>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</si>
  <si>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</si>
  <si>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</si>
  <si>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</si>
  <si>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</si>
  <si>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</si>
  <si>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</si>
  <si>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</si>
  <si>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</si>
  <si>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</si>
  <si>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</si>
  <si>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</si>
  <si>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</si>
  <si>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</si>
  <si>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</si>
  <si>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</si>
  <si>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</si>
  <si>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</si>
  <si>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</si>
  <si>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</si>
  <si>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</si>
  <si>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</si>
  <si>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</si>
  <si>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</si>
  <si>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</si>
  <si>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</si>
  <si>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</si>
  <si>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</si>
  <si>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</si>
  <si>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</si>
  <si>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</si>
  <si>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</si>
  <si>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</si>
  <si>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</si>
  <si>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</si>
  <si>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</si>
  <si>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</si>
  <si>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</si>
  <si>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</si>
  <si>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</si>
  <si>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</si>
  <si>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</si>
  <si>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</si>
  <si>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</si>
  <si>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</si>
  <si>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</si>
  <si>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</si>
  <si>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</si>
  <si>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</si>
  <si>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</si>
  <si>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</si>
  <si>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</si>
  <si>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</si>
  <si>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</si>
  <si>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</si>
  <si>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</si>
  <si>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</si>
  <si>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</si>
  <si>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</si>
  <si>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</si>
  <si>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</si>
  <si>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</si>
  <si>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</si>
  <si>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</si>
  <si>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</si>
  <si>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</si>
  <si>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</si>
  <si>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</si>
  <si>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</si>
  <si>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</si>
  <si>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</si>
  <si>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</si>
  <si>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</si>
  <si>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</si>
  <si>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</si>
  <si>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</si>
  <si>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</si>
  <si>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</si>
  <si>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</si>
  <si>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</si>
  <si>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</si>
  <si>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</si>
  <si>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</si>
  <si>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</si>
  <si>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</si>
  <si>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</si>
  <si>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</si>
  <si>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</si>
  <si>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</si>
  <si>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</si>
  <si>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</si>
  <si>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</si>
  <si>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</si>
  <si>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</si>
  <si>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</si>
  <si>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</si>
  <si>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</si>
  <si>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</si>
  <si>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</si>
  <si>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</si>
  <si>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</si>
  <si>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</si>
  <si>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</si>
  <si>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</si>
  <si>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</si>
  <si>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</si>
  <si>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</si>
  <si>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</si>
  <si>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</si>
  <si>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</si>
  <si>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</si>
  <si>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</si>
  <si>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</si>
  <si>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</si>
  <si>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</si>
  <si>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</si>
  <si>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</si>
  <si>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</si>
  <si>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</si>
  <si>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</si>
  <si>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</si>
  <si>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</si>
  <si>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</si>
  <si>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</si>
  <si>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</si>
  <si>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</si>
  <si>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</si>
  <si>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</si>
  <si>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</si>
  <si>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</si>
  <si>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</si>
  <si>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</si>
  <si>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</si>
  <si>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</si>
  <si>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</si>
  <si>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</si>
  <si>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</si>
  <si>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</si>
  <si>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</si>
  <si>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</si>
  <si>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</si>
  <si>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</si>
  <si>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</si>
  <si>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</si>
  <si>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</si>
  <si>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</si>
  <si>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</si>
  <si>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</si>
  <si>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</si>
  <si>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</si>
  <si>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</si>
  <si>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</si>
  <si>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</si>
  <si>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</si>
  <si>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</si>
  <si>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</si>
  <si>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</si>
  <si>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</si>
  <si>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</si>
  <si>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</si>
  <si>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</si>
  <si>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</si>
  <si>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</si>
  <si>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</si>
  <si>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</si>
  <si>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</si>
  <si>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</si>
  <si>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</si>
  <si>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</si>
  <si>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</si>
  <si>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</si>
  <si>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</si>
  <si>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</si>
  <si>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</si>
  <si>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</si>
  <si>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</si>
  <si>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</si>
  <si>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</si>
  <si>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</si>
  <si>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</si>
  <si>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</si>
  <si>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</si>
  <si>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</si>
  <si>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</si>
  <si>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</si>
  <si>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</si>
  <si>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</si>
  <si>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</si>
  <si>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</si>
  <si>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</si>
  <si>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</si>
  <si>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</si>
  <si>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</si>
  <si>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</si>
  <si>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</si>
  <si>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</si>
  <si>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</si>
  <si>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</si>
  <si>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</si>
  <si>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</si>
  <si>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</si>
  <si>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</si>
  <si>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</si>
  <si>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</si>
  <si>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</si>
  <si>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</si>
  <si>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</si>
  <si>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</si>
  <si>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</si>
  <si>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</si>
  <si>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</si>
  <si>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</si>
  <si>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</si>
  <si>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</si>
  <si>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</si>
  <si>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</si>
  <si>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</si>
  <si>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</si>
  <si>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</si>
  <si>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</si>
  <si>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</si>
  <si>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</si>
  <si>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</si>
  <si>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</si>
  <si>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</si>
  <si>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</si>
  <si>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</si>
  <si>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</si>
  <si>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</si>
  <si>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</si>
  <si>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</si>
  <si>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</si>
  <si>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</si>
  <si>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</si>
  <si>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</si>
  <si>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</si>
  <si>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</si>
  <si>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</si>
  <si>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</si>
  <si>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</si>
  <si>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</si>
  <si>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</si>
  <si>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</si>
  <si>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</si>
  <si>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</si>
  <si>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</si>
  <si>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</si>
  <si>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</si>
  <si>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</si>
  <si>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</si>
  <si>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</si>
  <si>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</si>
  <si>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</si>
  <si>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</si>
  <si>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</si>
  <si>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</si>
  <si>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</si>
  <si>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</si>
  <si>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</si>
  <si>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</si>
  <si>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</si>
  <si>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</si>
  <si>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</si>
  <si>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</si>
  <si>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</si>
  <si>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</si>
  <si>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</si>
  <si>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</si>
  <si>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</si>
  <si>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</si>
  <si>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</si>
  <si>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</si>
  <si>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</si>
  <si>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</si>
  <si>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</si>
  <si>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</si>
  <si>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</si>
  <si>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</si>
  <si>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</si>
  <si>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</si>
  <si>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</si>
  <si>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</si>
  <si>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</si>
  <si>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</si>
  <si>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</si>
  <si>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</si>
  <si>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</si>
  <si>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</si>
  <si>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</si>
  <si>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</si>
  <si>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</si>
  <si>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</si>
  <si>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</si>
  <si>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</si>
  <si>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</si>
  <si>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</si>
  <si>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</si>
  <si>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</si>
  <si>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</si>
  <si>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</si>
  <si>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</si>
  <si>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</si>
  <si>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</si>
  <si>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</si>
  <si>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</si>
  <si>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</si>
  <si>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</si>
  <si>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</si>
  <si>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</si>
  <si>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</si>
  <si>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</si>
  <si>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</si>
  <si>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</si>
  <si>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</si>
  <si>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</si>
  <si>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</si>
  <si>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</si>
  <si>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</si>
  <si>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</si>
  <si>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</si>
  <si>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</si>
  <si>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</si>
  <si>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</si>
  <si>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</si>
  <si>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</si>
  <si>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</si>
  <si>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</si>
  <si>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</si>
  <si>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</si>
  <si>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</si>
  <si>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</si>
  <si>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</si>
  <si>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</si>
  <si>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</si>
  <si>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</si>
  <si>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</si>
  <si>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</si>
  <si>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</si>
  <si>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</si>
  <si>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</si>
  <si>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</si>
  <si>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</si>
  <si>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</si>
  <si>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</si>
  <si>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</si>
  <si>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</si>
  <si>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</si>
  <si>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</si>
  <si>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</si>
  <si>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</si>
  <si>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</si>
  <si>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</si>
  <si>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</si>
  <si>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</si>
  <si>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</si>
  <si>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</si>
  <si>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</si>
  <si>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</si>
  <si>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</si>
  <si>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</si>
  <si>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</si>
  <si>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</si>
  <si>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</si>
  <si>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</si>
  <si>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</si>
  <si>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</si>
  <si>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</si>
  <si>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</si>
  <si>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</si>
  <si>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</si>
  <si>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</si>
  <si>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</si>
  <si>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</si>
  <si>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</si>
  <si>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</si>
  <si>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</si>
  <si>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</si>
  <si>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</si>
  <si>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</si>
  <si>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</si>
  <si>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</si>
  <si>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</si>
  <si>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</si>
  <si>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</si>
  <si>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</si>
  <si>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</si>
  <si>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</si>
  <si>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</si>
  <si>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</si>
  <si>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</si>
  <si>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</si>
  <si>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</si>
  <si>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</si>
  <si>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</si>
  <si>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</si>
  <si>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</si>
  <si>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</si>
  <si>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</si>
  <si>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</si>
  <si>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</si>
  <si>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</si>
  <si>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</si>
  <si>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</si>
  <si>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</si>
  <si>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</si>
  <si>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</si>
  <si>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</si>
  <si>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</si>
  <si>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</si>
  <si>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</si>
  <si>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</si>
  <si>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</si>
  <si>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</si>
  <si>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</si>
  <si>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</si>
  <si>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</si>
  <si>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</si>
  <si>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</si>
  <si>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</si>
  <si>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</si>
  <si>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</si>
  <si>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</si>
  <si>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</si>
  <si>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</si>
  <si>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</si>
  <si>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</si>
  <si>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</si>
  <si>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</si>
  <si>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</si>
  <si>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</si>
  <si>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</si>
  <si>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</si>
  <si>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</si>
  <si>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</si>
  <si>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</si>
  <si>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</si>
  <si>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</si>
  <si>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</si>
  <si>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</si>
  <si>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</si>
  <si>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</si>
  <si>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</si>
  <si>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</si>
  <si>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</si>
  <si>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</si>
  <si>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</si>
  <si>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</si>
  <si>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</si>
  <si>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</si>
  <si>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</si>
  <si>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</si>
  <si>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</si>
  <si>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</si>
  <si>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</si>
  <si>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</si>
  <si>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</si>
  <si>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</si>
  <si>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</si>
  <si>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</si>
  <si>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</si>
  <si>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</si>
  <si>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</si>
  <si>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</si>
  <si>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</si>
  <si>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</si>
  <si>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</si>
  <si>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</si>
  <si>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</si>
  <si>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</si>
  <si>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</si>
  <si>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</si>
  <si>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</si>
  <si>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</si>
  <si>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</si>
  <si>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</si>
  <si>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</si>
  <si>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</si>
  <si>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</si>
  <si>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</si>
  <si>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</si>
  <si>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</si>
  <si>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</si>
  <si>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</si>
  <si>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</si>
  <si>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</si>
  <si>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</si>
  <si>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</si>
  <si>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</si>
  <si>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</si>
  <si>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</si>
  <si>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</si>
  <si>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</si>
  <si>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</si>
  <si>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</si>
  <si>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</si>
  <si>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</si>
  <si>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</si>
  <si>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</si>
  <si>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</si>
  <si>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</si>
  <si>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</si>
  <si>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</si>
  <si>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</si>
  <si>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</si>
  <si>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</si>
  <si>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</si>
  <si>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</si>
  <si>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</si>
  <si>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</si>
  <si>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</si>
  <si>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</si>
  <si>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</si>
  <si>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</si>
  <si>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</si>
  <si>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</si>
  <si>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</si>
  <si>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</si>
  <si>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</si>
  <si>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</si>
  <si>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</si>
  <si>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</si>
  <si>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</si>
  <si>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</si>
  <si>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</si>
  <si>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</si>
  <si>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</si>
  <si>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</si>
  <si>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</si>
  <si>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</si>
  <si>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</si>
  <si>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</si>
  <si>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</si>
  <si>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</si>
  <si>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</si>
  <si>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</si>
  <si>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</si>
  <si>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</si>
  <si>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</si>
  <si>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</si>
  <si>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</si>
  <si>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</si>
  <si>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</si>
  <si>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</si>
  <si>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</si>
  <si>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</si>
  <si>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</si>
  <si>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</si>
  <si>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</si>
  <si>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</si>
  <si>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</si>
  <si>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</si>
  <si>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</si>
  <si>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</si>
  <si>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</si>
  <si>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</si>
  <si>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</si>
  <si>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</si>
  <si>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</si>
  <si>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</si>
  <si>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</si>
  <si>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</si>
  <si>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</si>
  <si>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</si>
  <si>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</si>
  <si>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</si>
  <si>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</si>
  <si>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</si>
  <si>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</si>
  <si>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</si>
  <si>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</si>
  <si>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</si>
  <si>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</si>
  <si>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</si>
  <si>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</si>
  <si>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</si>
  <si>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</si>
  <si>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</si>
  <si>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</si>
  <si>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</si>
  <si>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</si>
  <si>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</si>
  <si>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</si>
  <si>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</si>
  <si>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</si>
  <si>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</si>
  <si>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</si>
  <si>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</si>
  <si>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</si>
  <si>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</si>
  <si>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</si>
  <si>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</si>
  <si>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</si>
  <si>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</si>
  <si>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</si>
  <si>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</si>
  <si>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</si>
  <si>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</si>
  <si>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</si>
  <si>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</si>
  <si>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</si>
  <si>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</si>
  <si>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</si>
  <si>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</si>
  <si>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</si>
  <si>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</si>
  <si>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</si>
  <si>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</si>
  <si>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</si>
  <si>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</si>
  <si>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</si>
  <si>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</si>
  <si>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</si>
  <si>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</si>
  <si>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</si>
  <si>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</si>
  <si>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</si>
  <si>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</si>
  <si>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</si>
  <si>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</si>
  <si>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</si>
  <si>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</si>
  <si>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</si>
  <si>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</si>
  <si>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</si>
  <si>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</si>
  <si>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</si>
  <si>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</si>
  <si>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</si>
  <si>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</si>
  <si>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</si>
  <si>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</si>
  <si>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</si>
  <si>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</si>
  <si>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</si>
  <si>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</si>
  <si>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</si>
  <si>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</si>
  <si>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</si>
  <si>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</si>
  <si>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</si>
  <si>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</si>
  <si>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</si>
  <si>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</si>
  <si>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</si>
  <si>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</si>
  <si>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</si>
  <si>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</si>
  <si>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</si>
  <si>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</si>
  <si>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</si>
  <si>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</si>
  <si>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</si>
  <si>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</si>
  <si>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</si>
  <si>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</si>
  <si>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</si>
  <si>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</si>
  <si>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</si>
  <si>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</si>
  <si>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</si>
  <si>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</si>
  <si>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</si>
  <si>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</si>
  <si>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</si>
  <si>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</si>
  <si>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</si>
  <si>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</si>
  <si>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</si>
  <si>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</si>
  <si>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</si>
  <si>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</si>
  <si>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</si>
  <si>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</si>
  <si>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</si>
  <si>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</si>
  <si>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</si>
  <si>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</si>
  <si>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</si>
  <si>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</si>
  <si>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</si>
  <si>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</si>
  <si>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</si>
  <si>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</si>
  <si>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</si>
  <si>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</si>
  <si>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</si>
  <si>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</si>
  <si>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</si>
  <si>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</si>
  <si>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</si>
  <si>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</si>
  <si>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</si>
  <si>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</si>
  <si>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</si>
  <si>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</si>
  <si>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</si>
  <si>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</si>
  <si>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</si>
  <si>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</si>
  <si>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</si>
  <si>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</si>
  <si>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</si>
  <si>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</si>
  <si>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</si>
  <si>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</si>
  <si>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</si>
  <si>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</si>
  <si>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</si>
  <si>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</si>
  <si>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</si>
  <si>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</si>
  <si>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</si>
  <si>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</si>
  <si>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</si>
  <si>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</si>
  <si>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</si>
  <si>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</si>
  <si>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</si>
  <si>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</si>
  <si>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</si>
  <si>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</si>
  <si>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</si>
  <si>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</si>
  <si>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</si>
  <si>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</si>
  <si>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</si>
  <si>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</si>
  <si>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</si>
  <si>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</si>
  <si>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</si>
  <si>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</si>
  <si>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</si>
  <si>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</si>
  <si>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</si>
  <si>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</si>
  <si>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</si>
  <si>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</si>
  <si>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</si>
  <si>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</si>
  <si>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</si>
  <si>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</si>
  <si>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</si>
  <si>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</si>
  <si>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</si>
  <si>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</si>
  <si>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</si>
  <si>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</si>
  <si>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</si>
  <si>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</si>
  <si>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</si>
  <si>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</si>
  <si>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</si>
  <si>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</si>
  <si>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</si>
  <si>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</si>
  <si>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</si>
  <si>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</si>
  <si>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</si>
  <si>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</si>
  <si>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</si>
  <si>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</si>
  <si>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</si>
  <si>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</si>
  <si>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</si>
  <si>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</si>
  <si>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</si>
  <si>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</si>
  <si>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</si>
  <si>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</si>
  <si>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</si>
  <si>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</si>
  <si>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</si>
  <si>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</si>
  <si>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</si>
  <si>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</si>
  <si>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</si>
  <si>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</si>
  <si>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</si>
  <si>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</si>
  <si>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</si>
  <si>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</si>
  <si>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</si>
  <si>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</si>
  <si>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</si>
  <si>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</si>
  <si>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</si>
  <si>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</si>
  <si>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</si>
  <si>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</si>
  <si>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</si>
  <si>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</si>
  <si>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</si>
  <si>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</si>
  <si>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</si>
  <si>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</si>
  <si>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</si>
  <si>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</si>
  <si>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</si>
  <si>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</si>
  <si>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</si>
  <si>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</si>
  <si>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</si>
  <si>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</si>
  <si>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</si>
  <si>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</si>
  <si>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</si>
  <si>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</si>
  <si>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</si>
  <si>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</si>
  <si>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</si>
  <si>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</si>
  <si>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</si>
  <si>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</si>
  <si>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</si>
  <si>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</si>
  <si>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</si>
  <si>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</si>
  <si>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</si>
  <si>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</si>
  <si>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</si>
  <si>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</si>
  <si>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</si>
  <si>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</si>
  <si>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</si>
  <si>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</si>
  <si>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</si>
  <si>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</si>
  <si>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</si>
  <si>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</si>
  <si>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</si>
  <si>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</si>
  <si>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</si>
  <si>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</si>
  <si>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</si>
  <si>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</si>
  <si>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</si>
  <si>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</si>
  <si>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</si>
  <si>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</si>
  <si>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</si>
  <si>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</si>
  <si>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</si>
  <si>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</si>
  <si>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</si>
  <si>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</si>
  <si>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</si>
  <si>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</si>
  <si>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</si>
  <si>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</si>
  <si>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</si>
  <si>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</si>
  <si>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</si>
  <si>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</si>
  <si>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</si>
  <si>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</si>
  <si>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</si>
  <si>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</si>
  <si>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</si>
  <si>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</si>
  <si>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</si>
  <si>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</si>
  <si>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</si>
  <si>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</si>
  <si>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</si>
  <si>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</si>
  <si>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</si>
  <si>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</si>
  <si>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</si>
  <si>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</si>
  <si>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</si>
  <si>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</si>
  <si>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</si>
  <si>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</si>
  <si>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</si>
  <si>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</si>
  <si>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</si>
  <si>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</si>
  <si>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</si>
  <si>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</si>
  <si>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</si>
  <si>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</si>
  <si>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</si>
  <si>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</si>
  <si>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</si>
  <si>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</si>
  <si>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</si>
  <si>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</si>
  <si>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</si>
  <si>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</si>
  <si>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</si>
  <si>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</si>
  <si>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</si>
  <si>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</si>
  <si>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</si>
  <si>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</si>
  <si>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</si>
  <si>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</si>
  <si>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</si>
  <si>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</si>
  <si>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</si>
  <si>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</si>
  <si>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</si>
  <si>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</si>
  <si>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</si>
  <si>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</si>
  <si>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</si>
  <si>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</si>
  <si>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</si>
  <si>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</si>
  <si>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</si>
  <si>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</si>
  <si>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</si>
  <si>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</si>
  <si>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</si>
  <si>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</si>
  <si>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</si>
  <si>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</si>
  <si>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</si>
  <si>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</si>
  <si>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</si>
  <si>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</si>
  <si>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</si>
  <si>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</si>
  <si>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</si>
  <si>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</si>
  <si>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</si>
  <si>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</si>
  <si>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</si>
  <si>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</si>
  <si>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</si>
  <si>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</si>
  <si>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</si>
  <si>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</si>
  <si>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</si>
  <si>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</si>
  <si>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</si>
  <si>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</si>
  <si>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</si>
  <si>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</si>
  <si>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</si>
  <si>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</si>
  <si>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</si>
  <si>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</si>
  <si>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</si>
  <si>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</si>
  <si>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</si>
  <si>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</si>
  <si>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</si>
  <si>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</si>
  <si>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</si>
  <si>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</si>
  <si>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</si>
  <si>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</si>
  <si>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</si>
  <si>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</si>
  <si>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</si>
  <si>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</si>
  <si>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</si>
  <si>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</si>
  <si>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</si>
  <si>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</si>
  <si>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</si>
  <si>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</si>
  <si>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</si>
  <si>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</si>
  <si>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</si>
  <si>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</si>
  <si>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</si>
  <si>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</si>
  <si>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</si>
  <si>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</si>
  <si>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</si>
  <si>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</si>
  <si>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</si>
  <si>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</si>
  <si>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</si>
  <si>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</si>
  <si>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</si>
  <si>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</si>
  <si>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</si>
  <si>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</si>
  <si>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</si>
  <si>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</si>
  <si>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</si>
  <si>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</si>
  <si>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</si>
  <si>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</si>
  <si>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</si>
  <si>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</si>
  <si>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</si>
  <si>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</si>
  <si>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</si>
  <si>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</si>
  <si>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</si>
  <si>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</si>
  <si>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</si>
  <si>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</si>
  <si>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</si>
  <si>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</si>
  <si>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</si>
  <si>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</si>
  <si>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</si>
  <si>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</si>
  <si>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</si>
  <si>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</si>
  <si>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</si>
  <si>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</si>
  <si>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</si>
  <si>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</si>
  <si>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</si>
  <si>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</si>
  <si>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</si>
  <si>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</si>
  <si>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</si>
  <si>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</si>
  <si>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</si>
  <si>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</si>
  <si>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</si>
  <si>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</si>
  <si>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</si>
  <si>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</si>
  <si>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</si>
  <si>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</si>
  <si>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</si>
  <si>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</si>
  <si>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</si>
  <si>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</si>
  <si>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</si>
  <si>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</si>
  <si>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</si>
  <si>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</si>
  <si>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</si>
  <si>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</si>
  <si>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</si>
  <si>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</si>
  <si>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</si>
  <si>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</si>
  <si>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</si>
  <si>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</si>
  <si>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</si>
  <si>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</si>
  <si>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</si>
  <si>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</si>
  <si>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</si>
  <si>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</si>
  <si>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</si>
  <si>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</si>
  <si>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</si>
  <si>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</si>
  <si>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</si>
  <si>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</si>
  <si>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</si>
  <si>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</si>
  <si>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</si>
  <si>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</si>
  <si>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</si>
  <si>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</si>
  <si>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</si>
  <si>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</si>
  <si>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</si>
  <si>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</si>
  <si>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</si>
  <si>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</si>
  <si>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</si>
  <si>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</si>
  <si>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</si>
  <si>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</si>
  <si>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</si>
  <si>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</si>
  <si>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</si>
  <si>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</si>
  <si>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</si>
  <si>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</si>
  <si>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</si>
  <si>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</si>
  <si>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</si>
  <si>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</si>
  <si>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</si>
  <si>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</si>
  <si>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</si>
  <si>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</si>
  <si>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</si>
  <si>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</si>
  <si>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</si>
  <si>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</si>
  <si>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</si>
  <si>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</si>
  <si>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</si>
  <si>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</si>
  <si>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</si>
  <si>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</si>
  <si>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</si>
  <si>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</si>
  <si>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</si>
  <si>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</si>
  <si>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</si>
  <si>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</si>
  <si>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</si>
  <si>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</si>
  <si>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</si>
  <si>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</si>
  <si>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</si>
  <si>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</si>
  <si>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</si>
  <si>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</si>
  <si>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</si>
  <si>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</si>
  <si>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</si>
  <si>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</si>
  <si>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</si>
  <si>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</si>
  <si>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</si>
  <si>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</si>
  <si>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</si>
  <si>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</si>
  <si>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</si>
  <si>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</si>
  <si>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</si>
  <si>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</si>
  <si>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</si>
  <si>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</si>
  <si>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</si>
  <si>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</si>
  <si>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</si>
  <si>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</si>
  <si>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</si>
  <si>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</si>
  <si>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</si>
  <si>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</si>
  <si>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</si>
  <si>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</si>
  <si>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</si>
  <si>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</si>
  <si>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</si>
  <si>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</si>
  <si>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</si>
  <si>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</si>
  <si>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</si>
  <si>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</si>
  <si>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</si>
  <si>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</si>
  <si>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</si>
  <si>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</si>
  <si>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</si>
  <si>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</si>
  <si>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</si>
  <si>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</si>
  <si>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</si>
  <si>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</si>
  <si>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</si>
  <si>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</si>
  <si>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</si>
  <si>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</si>
  <si>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</si>
  <si>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</si>
  <si>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</si>
  <si>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</si>
  <si>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</si>
  <si>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</si>
  <si>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</si>
  <si>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</si>
  <si>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</si>
  <si>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</si>
  <si>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</si>
  <si>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</si>
  <si>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</si>
  <si>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</si>
  <si>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</si>
  <si>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</si>
  <si>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</si>
  <si>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</si>
  <si>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</si>
  <si>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</si>
  <si>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</si>
  <si>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</si>
  <si>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</si>
  <si>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</si>
  <si>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</si>
  <si>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</si>
  <si>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</si>
  <si>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</si>
  <si>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</si>
  <si>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</si>
  <si>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</si>
  <si>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</si>
  <si>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</si>
  <si>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</si>
  <si>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</si>
  <si>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</si>
  <si>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</si>
  <si>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</si>
  <si>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</si>
  <si>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</si>
  <si>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</si>
  <si>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</si>
  <si>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</si>
  <si>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</si>
  <si>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</si>
  <si>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</si>
  <si>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</si>
  <si>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</si>
  <si>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</si>
  <si>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</si>
  <si>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</si>
  <si>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</si>
  <si>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</si>
  <si>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</si>
  <si>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</si>
  <si>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</si>
  <si>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</si>
  <si>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</si>
  <si>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</si>
  <si>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</si>
  <si>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</si>
  <si>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</si>
  <si>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</si>
  <si>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</si>
  <si>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</si>
  <si>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</si>
  <si>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</si>
  <si>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</si>
  <si>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</si>
  <si>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</si>
  <si>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</si>
  <si>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</si>
  <si>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</si>
  <si>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</si>
  <si>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</si>
  <si>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</si>
  <si>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</si>
  <si>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</si>
  <si>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</si>
  <si>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</si>
  <si>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</si>
  <si>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</si>
  <si>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</si>
  <si>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</si>
  <si>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</si>
  <si>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</si>
  <si>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</si>
  <si>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</si>
  <si>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</si>
  <si>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</si>
  <si>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</si>
  <si>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</si>
  <si>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</si>
  <si>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</si>
  <si>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</si>
  <si>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</si>
  <si>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</si>
  <si>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</si>
  <si>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</si>
  <si>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</si>
  <si>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</si>
  <si>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</si>
  <si>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</si>
  <si>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</si>
  <si>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</si>
  <si>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</si>
  <si>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</si>
  <si>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</si>
  <si>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</si>
  <si>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</si>
  <si>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</si>
  <si>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</si>
  <si>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</si>
  <si>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</si>
  <si>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</si>
  <si>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</si>
  <si>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</si>
  <si>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</si>
  <si>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</si>
  <si>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</si>
  <si>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</si>
  <si>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</si>
  <si>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</si>
  <si>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</si>
  <si>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</si>
  <si>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</si>
  <si>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</si>
  <si>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</si>
  <si>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</si>
  <si>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</si>
  <si>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</si>
  <si>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</si>
  <si>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</si>
  <si>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</si>
  <si>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</si>
  <si>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</si>
  <si>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</si>
  <si>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</si>
  <si>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</si>
  <si>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</si>
  <si>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</si>
  <si>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</si>
  <si>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</si>
  <si>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</si>
  <si>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</si>
  <si>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</si>
  <si>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</si>
  <si>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</si>
  <si>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</si>
  <si>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</si>
  <si>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</si>
  <si>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</si>
  <si>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</si>
  <si>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</si>
  <si>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</si>
  <si>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</si>
  <si>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</si>
  <si>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</si>
  <si>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</si>
  <si>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</si>
  <si>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</si>
  <si>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</si>
  <si>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</si>
  <si>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</si>
  <si>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</si>
  <si>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</si>
  <si>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</si>
  <si>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</si>
  <si>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</si>
  <si>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</si>
  <si>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</si>
  <si>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</si>
  <si>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</si>
  <si>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</si>
  <si>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</si>
  <si>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</si>
  <si>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</si>
  <si>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</si>
  <si>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</si>
  <si>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</si>
  <si>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</si>
  <si>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</si>
  <si>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</si>
  <si>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</si>
  <si>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</si>
  <si>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</si>
  <si>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</si>
  <si>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</si>
  <si>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</si>
  <si>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</si>
  <si>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</si>
  <si>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</si>
  <si>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</si>
  <si>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</si>
  <si>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</si>
  <si>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</si>
  <si>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</si>
  <si>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</si>
  <si>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</si>
  <si>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</si>
  <si>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</si>
  <si>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</si>
  <si>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</si>
  <si>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</si>
  <si>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</si>
  <si>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</si>
  <si>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</si>
  <si>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</si>
  <si>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</si>
  <si>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</si>
  <si>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</si>
  <si>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</si>
  <si>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</si>
  <si>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</si>
  <si>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</si>
  <si>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</si>
  <si>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</si>
  <si>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</si>
  <si>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</si>
  <si>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</si>
  <si>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</si>
  <si>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</si>
  <si>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</si>
  <si>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</si>
  <si>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</si>
  <si>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</si>
  <si>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</si>
  <si>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</si>
  <si>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</si>
  <si>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</si>
  <si>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</si>
  <si>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</si>
  <si>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</si>
  <si>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</si>
  <si>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</si>
  <si>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</si>
  <si>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</si>
  <si>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</si>
  <si>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</si>
  <si>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</si>
  <si>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</si>
  <si>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</si>
  <si>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</si>
  <si>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</si>
  <si>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</si>
  <si>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</si>
  <si>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</si>
  <si>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</si>
  <si>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</si>
  <si>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</si>
  <si>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</si>
  <si>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</si>
  <si>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</si>
  <si>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</si>
  <si>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</si>
  <si>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</si>
  <si>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</si>
  <si>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</si>
  <si>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</si>
  <si>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</si>
  <si>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</si>
  <si>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</si>
  <si>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</si>
  <si>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</si>
  <si>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</si>
  <si>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</si>
  <si>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</si>
  <si>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</si>
  <si>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</si>
  <si>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</si>
  <si>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</si>
  <si>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</si>
  <si>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</si>
  <si>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</si>
  <si>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</si>
  <si>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</si>
  <si>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</si>
  <si>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</si>
  <si>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</si>
  <si>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</si>
  <si>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</si>
  <si>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</si>
  <si>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</si>
  <si>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</si>
  <si>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</si>
  <si>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</si>
  <si>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</si>
  <si>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</si>
  <si>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</si>
  <si>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</si>
  <si>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</si>
  <si>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</si>
  <si>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</si>
  <si>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</si>
  <si>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</si>
  <si>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</si>
  <si>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</si>
  <si>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</si>
  <si>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</si>
  <si>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</si>
  <si>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</si>
  <si>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</si>
  <si>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</si>
  <si>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</si>
  <si>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</si>
  <si>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</si>
  <si>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</si>
  <si>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</si>
  <si>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</si>
  <si>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</si>
  <si>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</si>
  <si>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</si>
  <si>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</si>
  <si>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</si>
  <si>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</si>
  <si>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</si>
  <si>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</si>
  <si>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</si>
  <si>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</si>
  <si>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</si>
  <si>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</si>
  <si>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</si>
  <si>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</si>
  <si>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</si>
  <si>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</si>
  <si>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</si>
  <si>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</si>
  <si>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</si>
  <si>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</si>
  <si>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</si>
  <si>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</si>
  <si>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</si>
  <si>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</si>
  <si>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</si>
  <si>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</si>
  <si>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</si>
  <si>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</si>
  <si>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</si>
  <si>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</si>
  <si>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</si>
  <si>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</si>
  <si>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</si>
  <si>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</si>
  <si>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</si>
  <si>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</si>
  <si>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</si>
  <si>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</si>
  <si>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</si>
  <si>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</si>
  <si>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</si>
  <si>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</si>
  <si>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</si>
  <si>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</si>
  <si>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</si>
  <si>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</si>
  <si>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</si>
  <si>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</si>
  <si>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</si>
  <si>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</si>
  <si>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</si>
  <si>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</si>
  <si>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</si>
  <si>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</si>
  <si>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</si>
  <si>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</si>
  <si>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</si>
  <si>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</si>
  <si>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</si>
  <si>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</si>
  <si>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</si>
  <si>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</si>
  <si>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</si>
  <si>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</si>
  <si>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</si>
  <si>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</si>
  <si>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</si>
  <si>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</si>
  <si>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</si>
  <si>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</si>
  <si>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</si>
  <si>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</si>
  <si>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</si>
  <si>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</si>
  <si>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</si>
  <si>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</si>
  <si>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</si>
  <si>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</si>
  <si>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</si>
  <si>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</si>
  <si>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</si>
  <si>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</si>
  <si>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</si>
  <si>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</si>
  <si>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</si>
  <si>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</si>
  <si>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</si>
  <si>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</si>
  <si>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</si>
  <si>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</si>
  <si>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</si>
  <si>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</si>
  <si>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</si>
  <si>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</si>
  <si>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</si>
  <si>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</si>
  <si>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</si>
  <si>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</si>
  <si>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</si>
  <si>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</si>
  <si>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</si>
  <si>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</si>
  <si>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</si>
  <si>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</si>
  <si>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</si>
  <si>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</si>
  <si>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</si>
  <si>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</si>
  <si>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</si>
  <si>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</si>
  <si>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</si>
  <si>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</si>
  <si>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</si>
  <si>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</si>
  <si>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</si>
  <si>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</si>
  <si>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</si>
  <si>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</si>
  <si>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</si>
  <si>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</si>
  <si>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</si>
  <si>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</si>
  <si>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</si>
  <si>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</si>
  <si>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</si>
  <si>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</si>
  <si>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</si>
  <si>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</si>
  <si>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</si>
  <si>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</si>
  <si>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</si>
  <si>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</si>
  <si>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</si>
  <si>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</si>
  <si>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</si>
  <si>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</si>
  <si>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</si>
  <si>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</si>
  <si>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</si>
  <si>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</si>
  <si>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</si>
  <si>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</si>
  <si>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</si>
  <si>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</si>
  <si>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</si>
  <si>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</si>
  <si>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</si>
  <si>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</si>
  <si>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</si>
  <si>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</si>
  <si>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</si>
  <si>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</si>
  <si>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</si>
  <si>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</si>
  <si>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</si>
  <si>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</si>
  <si>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</si>
  <si>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</si>
  <si>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</si>
  <si>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</si>
  <si>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</si>
  <si>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</si>
  <si>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</si>
  <si>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</si>
  <si>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</si>
  <si>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</si>
  <si>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</si>
  <si>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</si>
  <si>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</si>
  <si>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</si>
  <si>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</si>
  <si>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</si>
  <si>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</si>
  <si>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</si>
  <si>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</si>
  <si>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</si>
  <si>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</si>
  <si>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</si>
  <si>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</si>
  <si>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</si>
  <si>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</si>
  <si>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</si>
  <si>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</si>
  <si>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</si>
  <si>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</si>
  <si>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</si>
  <si>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</si>
  <si>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</si>
  <si>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</si>
  <si>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</si>
  <si>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</si>
  <si>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</si>
  <si>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</si>
  <si>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</si>
  <si>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</si>
  <si>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</si>
  <si>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</si>
  <si>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</si>
  <si>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</si>
  <si>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</si>
  <si>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</si>
  <si>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</si>
  <si>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</si>
  <si>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</si>
  <si>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</si>
  <si>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</si>
  <si>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</si>
  <si>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</si>
  <si>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</si>
  <si>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</si>
  <si>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</si>
  <si>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</si>
  <si>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</si>
  <si>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</si>
  <si>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</si>
  <si>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</si>
  <si>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</si>
  <si>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</si>
  <si>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</si>
  <si>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</si>
  <si>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</si>
  <si>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</si>
  <si>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</si>
  <si>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</si>
  <si>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</si>
  <si>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</si>
  <si>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</si>
  <si>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</si>
  <si>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</si>
  <si>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</si>
  <si>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</si>
  <si>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</si>
  <si>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</si>
  <si>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</si>
  <si>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</si>
  <si>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</si>
  <si>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</si>
  <si>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</si>
  <si>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</si>
  <si>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</si>
  <si>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</si>
  <si>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</si>
  <si>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</si>
  <si>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</si>
  <si>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</si>
  <si>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</si>
  <si>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</si>
  <si>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</si>
  <si>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</si>
  <si>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</si>
  <si>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</si>
  <si>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</si>
  <si>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</si>
  <si>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</si>
  <si>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</si>
  <si>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</si>
  <si>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</si>
  <si>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</si>
  <si>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</si>
  <si>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</si>
  <si>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</si>
  <si>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</si>
  <si>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</si>
  <si>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</si>
  <si>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</si>
  <si>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</si>
  <si>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</si>
  <si>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</si>
  <si>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</si>
  <si>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</si>
  <si>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</si>
  <si>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</si>
  <si>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</si>
  <si>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</si>
  <si>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</si>
  <si>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</si>
  <si>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</si>
  <si>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</si>
  <si>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</si>
  <si>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</si>
  <si>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</si>
  <si>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</si>
  <si>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</si>
  <si>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</si>
  <si>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</si>
  <si>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</si>
  <si>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</si>
  <si>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</si>
  <si>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</si>
  <si>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</si>
  <si>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</si>
  <si>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</si>
  <si>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</si>
  <si>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</si>
  <si>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</si>
  <si>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</si>
  <si>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</si>
  <si>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</si>
  <si>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</si>
  <si>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</si>
  <si>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</si>
  <si>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</si>
  <si>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</si>
  <si>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</si>
  <si>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</si>
  <si>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</si>
  <si>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</si>
  <si>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</si>
  <si>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</si>
  <si>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</si>
  <si>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</si>
  <si>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</si>
  <si>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</si>
  <si>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</si>
  <si>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</si>
  <si>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</si>
  <si>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</si>
  <si>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</si>
  <si>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</si>
  <si>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</si>
  <si>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</si>
  <si>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</si>
  <si>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</si>
  <si>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</si>
  <si>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</si>
  <si>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</si>
  <si>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</si>
  <si>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</si>
  <si>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</si>
  <si>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</si>
  <si>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</si>
  <si>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</si>
  <si>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</si>
  <si>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</si>
  <si>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</si>
  <si>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</si>
  <si>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</si>
  <si>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</si>
  <si>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</si>
  <si>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</si>
  <si>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</si>
  <si>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</si>
  <si>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</si>
  <si>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</si>
  <si>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</si>
  <si>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</si>
  <si>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</si>
  <si>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</si>
  <si>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</si>
  <si>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</si>
  <si>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</si>
  <si>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</si>
  <si>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</si>
  <si>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</si>
  <si>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</si>
  <si>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</si>
  <si>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</si>
  <si>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</si>
  <si>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</si>
  <si>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</si>
  <si>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</si>
  <si>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</si>
  <si>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</si>
  <si>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</si>
  <si>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</si>
  <si>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</si>
  <si>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</si>
  <si>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</si>
  <si>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</si>
  <si>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</si>
  <si>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</si>
  <si>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</si>
  <si>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</si>
  <si>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</si>
  <si>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</si>
  <si>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</si>
  <si>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</si>
  <si>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</si>
  <si>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</si>
  <si>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</si>
  <si>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</si>
  <si>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</si>
  <si>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</si>
  <si>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</si>
  <si>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</si>
  <si>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</si>
  <si>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</si>
  <si>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</si>
  <si>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</si>
  <si>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</si>
  <si>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</si>
  <si>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</si>
  <si>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</si>
  <si>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</si>
  <si>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</si>
  <si>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</si>
  <si>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</si>
  <si>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</si>
  <si>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</si>
  <si>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</si>
  <si>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</si>
  <si>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</si>
  <si>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</si>
  <si>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</si>
  <si>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</si>
  <si>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</si>
  <si>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</si>
  <si>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</si>
  <si>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</si>
  <si>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</si>
  <si>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</si>
  <si>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</si>
  <si>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</si>
  <si>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</si>
  <si>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</si>
  <si>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</si>
  <si>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</si>
  <si>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</si>
  <si>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</si>
  <si>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</si>
  <si>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</si>
  <si>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</si>
  <si>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</si>
  <si>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</si>
  <si>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</si>
  <si>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</si>
  <si>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</si>
  <si>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</si>
  <si>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</si>
  <si>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</si>
  <si>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</si>
  <si>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</si>
  <si>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</si>
  <si>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</si>
  <si>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</si>
  <si>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</si>
  <si>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</si>
  <si>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</si>
  <si>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</si>
  <si>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</si>
  <si>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</si>
  <si>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</si>
  <si>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</si>
  <si>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</si>
  <si>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</si>
  <si>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</si>
  <si>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</si>
  <si>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</si>
  <si>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</si>
  <si>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</si>
  <si>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</si>
  <si>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</si>
  <si>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</si>
  <si>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</si>
  <si>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</si>
  <si>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</si>
  <si>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</si>
  <si>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</si>
  <si>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</si>
  <si>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</si>
  <si>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</si>
  <si>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</si>
  <si>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</si>
  <si>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</si>
  <si>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</si>
  <si>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</si>
  <si>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</si>
  <si>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</si>
  <si>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</si>
  <si>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</si>
  <si>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</si>
  <si>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</si>
  <si>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</si>
  <si>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</si>
  <si>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</si>
  <si>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</si>
  <si>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</si>
  <si>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</si>
  <si>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</si>
  <si>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</si>
  <si>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</si>
  <si>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</si>
  <si>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</si>
  <si>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</si>
  <si>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</si>
  <si>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</si>
  <si>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</si>
  <si>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</si>
  <si>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</si>
  <si>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</si>
  <si>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</si>
  <si>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</si>
  <si>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</si>
  <si>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</si>
  <si>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</si>
  <si>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</si>
  <si>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</si>
  <si>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</si>
  <si>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</si>
  <si>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</si>
  <si>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</si>
  <si>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</si>
  <si>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</si>
  <si>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</si>
  <si>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</si>
  <si>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</si>
  <si>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</si>
  <si>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</si>
  <si>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</si>
  <si>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</si>
  <si>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</si>
  <si>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</si>
  <si>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</si>
  <si>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</si>
  <si>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</si>
  <si>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</si>
  <si>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</si>
  <si>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</si>
  <si>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</si>
  <si>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</si>
  <si>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</si>
  <si>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</si>
  <si>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</si>
  <si>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</si>
  <si>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</si>
  <si>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</si>
  <si>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</si>
  <si>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</si>
  <si>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</si>
  <si>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</si>
  <si>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</si>
  <si>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</si>
  <si>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</si>
  <si>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</si>
  <si>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</si>
  <si>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</si>
  <si>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</si>
  <si>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</si>
  <si>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</si>
  <si>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</si>
  <si>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</si>
  <si>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</si>
  <si>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</si>
  <si>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</si>
  <si>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</si>
  <si>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</si>
  <si>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</si>
  <si>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</si>
  <si>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</si>
  <si>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</si>
  <si>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</si>
  <si>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</si>
  <si>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</si>
  <si>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</si>
  <si>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</si>
  <si>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</si>
  <si>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</si>
  <si>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</si>
  <si>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</si>
  <si>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</si>
  <si>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</si>
  <si>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</si>
  <si>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</si>
  <si>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</si>
  <si>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</si>
  <si>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</si>
  <si>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</si>
  <si>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</si>
  <si>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</si>
  <si>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</si>
  <si>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</si>
  <si>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</si>
  <si>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</si>
  <si>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</si>
  <si>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</si>
  <si>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</si>
  <si>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</si>
  <si>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</si>
  <si>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</si>
  <si>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</si>
  <si>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</si>
  <si>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</si>
  <si>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</si>
  <si>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</si>
  <si>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</si>
  <si>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</si>
  <si>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</si>
  <si>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</si>
  <si>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</si>
  <si>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</si>
  <si>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</si>
  <si>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</si>
  <si>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</si>
  <si>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</si>
  <si>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</si>
  <si>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</si>
  <si>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</si>
  <si>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</si>
  <si>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</si>
  <si>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</si>
  <si>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</si>
  <si>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</si>
  <si>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</si>
  <si>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</si>
  <si>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</si>
  <si>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</si>
  <si>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</si>
  <si>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</si>
  <si>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</si>
  <si>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</si>
  <si>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</si>
  <si>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</si>
  <si>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</si>
  <si>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</si>
  <si>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</si>
  <si>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</si>
  <si>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</si>
  <si>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</si>
  <si>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</si>
  <si>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</si>
  <si>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</si>
  <si>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</si>
  <si>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</si>
  <si>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</si>
  <si>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</si>
  <si>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</si>
  <si>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</si>
  <si>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</si>
  <si>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</si>
  <si>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</si>
  <si>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</si>
  <si>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</si>
  <si>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</si>
  <si>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</si>
  <si>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</si>
  <si>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</si>
  <si>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</si>
  <si>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</si>
  <si>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</si>
  <si>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</si>
  <si>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</si>
  <si>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</si>
  <si>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</si>
  <si>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</si>
  <si>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</si>
  <si>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</si>
  <si>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</si>
  <si>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</si>
  <si>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</si>
  <si>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</si>
  <si>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</si>
  <si>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</si>
  <si>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</si>
  <si>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</si>
  <si>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</si>
  <si>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</si>
  <si>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</si>
  <si>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</si>
  <si>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</si>
  <si>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</si>
  <si>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</si>
  <si>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</si>
  <si>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</si>
  <si>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</si>
  <si>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</si>
  <si>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</si>
  <si>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</si>
  <si>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</si>
  <si>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</si>
  <si>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</si>
  <si>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</si>
  <si>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</si>
  <si>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</si>
  <si>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</si>
  <si>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</si>
  <si>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</si>
  <si>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</si>
  <si>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</si>
  <si>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</si>
  <si>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</si>
  <si>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</si>
  <si>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</si>
  <si>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</si>
  <si>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</si>
  <si>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</si>
  <si>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</si>
  <si>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</si>
  <si>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</si>
  <si>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</si>
  <si>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</si>
  <si>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</si>
  <si>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</si>
  <si>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</si>
  <si>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</si>
  <si>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</si>
  <si>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</si>
  <si>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</si>
  <si>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</si>
  <si>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</si>
  <si>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</si>
  <si>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</si>
  <si>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</si>
  <si>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</si>
  <si>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</si>
  <si>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</si>
  <si>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</si>
  <si>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</si>
  <si>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</si>
  <si>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</si>
  <si>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</si>
  <si>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</si>
  <si>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</si>
  <si>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</si>
  <si>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</si>
  <si>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</si>
  <si>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</si>
  <si>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</si>
  <si>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</si>
  <si>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</si>
  <si>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</si>
  <si>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</si>
  <si>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</si>
  <si>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</si>
  <si>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</si>
  <si>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</si>
  <si>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</si>
  <si>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</si>
  <si>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</si>
  <si>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</si>
  <si>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</si>
  <si>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</si>
  <si>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</si>
  <si>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</si>
  <si>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</si>
  <si>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</si>
  <si>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</si>
  <si>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</si>
  <si>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</si>
  <si>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</si>
  <si>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</si>
  <si>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</si>
  <si>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</si>
  <si>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</si>
  <si>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</si>
  <si>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</si>
  <si>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</si>
  <si>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</si>
  <si>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</si>
  <si>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</si>
  <si>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</si>
  <si>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</si>
  <si>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</si>
  <si>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</si>
  <si>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</si>
  <si>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</si>
  <si>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</si>
  <si>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</si>
  <si>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</si>
  <si>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</si>
  <si>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</si>
  <si>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</si>
  <si>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</si>
  <si>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</si>
  <si>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</si>
  <si>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</si>
  <si>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</si>
  <si>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</si>
  <si>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</si>
  <si>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</si>
  <si>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</si>
  <si>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</si>
  <si>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</si>
  <si>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</si>
  <si>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</si>
  <si>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</si>
  <si>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</si>
  <si>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</si>
  <si>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</si>
  <si>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</si>
  <si>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</si>
  <si>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</si>
  <si>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</si>
  <si>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</si>
  <si>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</si>
  <si>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</si>
  <si>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</si>
  <si>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</si>
  <si>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</si>
  <si>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</si>
  <si>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</si>
  <si>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</si>
  <si>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</si>
  <si>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</si>
  <si>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</si>
  <si>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</si>
  <si>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</si>
  <si>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</si>
  <si>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</si>
  <si>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</si>
  <si>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</si>
  <si>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</si>
  <si>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</si>
  <si>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</si>
  <si>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</si>
  <si>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</si>
  <si>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</si>
  <si>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</si>
  <si>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</si>
  <si>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</si>
  <si>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</si>
  <si>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</si>
  <si>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</si>
  <si>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</si>
  <si>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</si>
  <si>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</si>
  <si>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</si>
  <si>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</si>
  <si>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</si>
  <si>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</si>
  <si>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</si>
  <si>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</si>
  <si>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</si>
  <si>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</si>
  <si>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</si>
  <si>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</si>
  <si>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</si>
  <si>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</si>
  <si>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</si>
  <si>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</si>
  <si>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</si>
  <si>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</si>
  <si>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</si>
  <si>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</si>
  <si>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</si>
  <si>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</si>
  <si>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</si>
  <si>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</si>
  <si>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</si>
  <si>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</si>
  <si>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</si>
  <si>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</si>
  <si>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</si>
  <si>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</si>
  <si>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</si>
  <si>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</si>
  <si>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</si>
  <si>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</si>
  <si>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</si>
  <si>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</si>
  <si>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</si>
  <si>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</si>
  <si>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</si>
  <si>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</si>
  <si>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</si>
  <si>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</si>
  <si>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</si>
  <si>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</si>
  <si>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</si>
  <si>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</si>
  <si>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</si>
  <si>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</si>
  <si>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</si>
  <si>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</si>
  <si>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</si>
  <si>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</si>
  <si>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</si>
  <si>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</si>
  <si>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</si>
  <si>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</si>
  <si>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</si>
  <si>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</si>
  <si>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</si>
  <si>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</si>
  <si>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</si>
  <si>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</si>
  <si>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</si>
  <si>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</si>
  <si>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</si>
  <si>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</si>
  <si>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</si>
  <si>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</si>
  <si>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</si>
  <si>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</si>
  <si>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</si>
  <si>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</si>
  <si>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</si>
  <si>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</si>
  <si>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</si>
  <si>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</si>
  <si>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</si>
  <si>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</si>
  <si>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</si>
  <si>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</si>
  <si>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</si>
  <si>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</si>
  <si>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</si>
  <si>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</si>
  <si>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</si>
  <si>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</si>
  <si>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</si>
  <si>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</si>
  <si>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</si>
  <si>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</si>
  <si>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</si>
  <si>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</si>
  <si>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</si>
  <si>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</si>
  <si>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</si>
  <si>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</si>
  <si>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</si>
  <si>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</si>
  <si>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</si>
  <si>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</si>
  <si>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</si>
  <si>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</si>
  <si>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</si>
  <si>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</si>
  <si>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</si>
  <si>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</si>
  <si>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</si>
  <si>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</si>
  <si>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</si>
  <si>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</si>
  <si>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</si>
  <si>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</si>
  <si>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</si>
  <si>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</si>
  <si>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</si>
  <si>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</si>
  <si>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</si>
  <si>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</si>
  <si>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</si>
  <si>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</si>
  <si>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</si>
  <si>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</si>
  <si>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</si>
  <si>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</si>
  <si>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</si>
  <si>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</si>
  <si>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</si>
  <si>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</si>
  <si>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</si>
  <si>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</si>
  <si>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</si>
  <si>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</si>
  <si>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</si>
  <si>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</si>
  <si>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</si>
  <si>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</si>
  <si>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</si>
  <si>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</si>
  <si>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</si>
  <si>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</si>
  <si>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</si>
  <si>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</si>
  <si>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</si>
  <si>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</si>
  <si>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</si>
  <si>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</si>
  <si>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</si>
  <si>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</si>
  <si>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</si>
  <si>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</si>
  <si>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</si>
  <si>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</si>
  <si>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</si>
  <si>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</si>
  <si>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</si>
  <si>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</si>
  <si>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</si>
  <si>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</si>
  <si>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</si>
  <si>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</si>
  <si>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</si>
  <si>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</si>
  <si>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</si>
  <si>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</si>
  <si>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</si>
  <si>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</si>
  <si>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</si>
  <si>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</si>
  <si>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</si>
  <si>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</si>
  <si>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</si>
  <si>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</si>
  <si>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</si>
  <si>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</si>
  <si>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</si>
  <si>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</si>
  <si>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</si>
  <si>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</si>
  <si>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</si>
  <si>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</si>
  <si>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</si>
  <si>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</si>
  <si>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</si>
  <si>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</si>
  <si>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</si>
  <si>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</si>
  <si>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</si>
  <si>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</si>
  <si>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</si>
  <si>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</si>
  <si>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</si>
  <si>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</si>
  <si>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</si>
  <si>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</si>
  <si>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</si>
  <si>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</si>
  <si>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</si>
  <si>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</si>
  <si>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</si>
  <si>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</si>
  <si>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</si>
  <si>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</si>
  <si>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</si>
  <si>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</si>
  <si>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</si>
  <si>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</si>
  <si>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</si>
  <si>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</si>
  <si>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</si>
  <si>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</si>
  <si>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</si>
  <si>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</si>
  <si>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</si>
  <si>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</si>
  <si>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</si>
  <si>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</si>
  <si>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</si>
  <si>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</si>
  <si>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</si>
  <si>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</si>
  <si>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</si>
  <si>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</si>
  <si>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</si>
  <si>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</si>
  <si>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</si>
  <si>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</si>
  <si>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</si>
  <si>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</si>
  <si>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</si>
  <si>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</si>
  <si>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</si>
  <si>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</si>
  <si>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</si>
  <si>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</si>
  <si>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</si>
  <si>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</si>
  <si>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</si>
  <si>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</si>
  <si>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</si>
  <si>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</si>
  <si>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</si>
  <si>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</si>
  <si>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</si>
  <si>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</si>
  <si>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</si>
  <si>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</si>
  <si>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</si>
  <si>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</si>
  <si>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</si>
  <si>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</si>
  <si>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</si>
  <si>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</si>
  <si>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</si>
  <si>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</si>
  <si>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</si>
  <si>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</si>
  <si>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</si>
  <si>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</si>
  <si>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</si>
  <si>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</si>
  <si>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</si>
  <si>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</si>
  <si>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</si>
  <si>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</si>
  <si>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</si>
  <si>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</si>
  <si>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</si>
  <si>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</si>
  <si>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</si>
  <si>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</si>
  <si>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</si>
  <si>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</si>
  <si>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</si>
  <si>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</si>
  <si>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</si>
  <si>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</si>
  <si>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</si>
  <si>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</si>
  <si>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</si>
  <si>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</si>
  <si>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</si>
  <si>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</si>
  <si>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</si>
  <si>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</si>
  <si>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</si>
  <si>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</si>
  <si>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</si>
  <si>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</si>
  <si>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</si>
  <si>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</si>
  <si>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</si>
  <si>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</si>
  <si>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</si>
  <si>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</si>
  <si>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</si>
  <si>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</si>
  <si>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</si>
  <si>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</si>
  <si>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</si>
  <si>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</si>
  <si>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</si>
  <si>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</si>
  <si>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</si>
  <si>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</si>
  <si>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</si>
  <si>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</si>
  <si>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</si>
  <si>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</si>
  <si>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</si>
  <si>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</si>
  <si>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</si>
  <si>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</si>
  <si>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</si>
  <si>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</si>
  <si>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</si>
  <si>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</si>
  <si>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</si>
  <si>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</si>
  <si>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</si>
  <si>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</si>
  <si>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</si>
  <si>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</si>
  <si>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</si>
  <si>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</si>
  <si>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</si>
  <si>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</si>
  <si>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</si>
  <si>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</si>
  <si>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</si>
  <si>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</si>
  <si>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</si>
  <si>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</si>
  <si>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</si>
  <si>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</si>
  <si>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</si>
  <si>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</si>
  <si>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</si>
  <si>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</si>
  <si>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</si>
  <si>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</si>
  <si>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</si>
  <si>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</si>
  <si>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</si>
  <si>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</si>
  <si>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</si>
  <si>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</si>
  <si>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</si>
  <si>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</si>
  <si>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</si>
  <si>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</si>
  <si>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</si>
  <si>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</si>
  <si>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</si>
  <si>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</si>
  <si>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</si>
  <si>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</si>
  <si>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</si>
  <si>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</si>
  <si>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</si>
  <si>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</si>
  <si>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</si>
  <si>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</si>
  <si>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</si>
  <si>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</si>
  <si>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</si>
  <si>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</si>
  <si>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</si>
  <si>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</si>
  <si>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</si>
  <si>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</si>
  <si>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</si>
  <si>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</si>
  <si>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</si>
  <si>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</si>
  <si>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</si>
  <si>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</si>
  <si>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</si>
  <si>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</si>
  <si>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</si>
  <si>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</si>
  <si>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</si>
  <si>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</si>
  <si>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</si>
  <si>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</si>
  <si>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</si>
  <si>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</si>
  <si>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</si>
  <si>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</si>
  <si>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</si>
  <si>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</si>
  <si>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</si>
  <si>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</si>
  <si>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</si>
  <si>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</si>
  <si>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</si>
  <si>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</si>
  <si>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</si>
  <si>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</si>
  <si>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</si>
  <si>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</si>
  <si>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</si>
  <si>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</si>
  <si>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</si>
  <si>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</si>
  <si>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</si>
  <si>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</si>
  <si>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</si>
  <si>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</si>
  <si>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</si>
  <si>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</si>
  <si>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</si>
  <si>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</si>
  <si>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</si>
  <si>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</si>
  <si>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</si>
  <si>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</si>
  <si>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</si>
  <si>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</si>
  <si>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</si>
  <si>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</si>
  <si>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</si>
  <si>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</si>
  <si>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</si>
  <si>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</si>
  <si>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</si>
  <si>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</si>
  <si>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</si>
  <si>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</si>
  <si>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</si>
  <si>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</si>
  <si>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</si>
  <si>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</si>
  <si>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</si>
  <si>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</si>
  <si>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</si>
  <si>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</si>
  <si>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</si>
  <si>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</si>
  <si>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</si>
  <si>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</si>
  <si>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</si>
  <si>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</si>
  <si>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</si>
  <si>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</si>
  <si>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</si>
  <si>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</si>
  <si>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</si>
  <si>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</si>
  <si>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</si>
  <si>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</si>
  <si>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</si>
  <si>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</si>
  <si>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</si>
  <si>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</si>
  <si>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</si>
  <si>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</si>
  <si>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</si>
  <si>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</si>
  <si>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</si>
  <si>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</si>
  <si>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</si>
  <si>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</si>
  <si>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</si>
  <si>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</si>
  <si>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</si>
  <si>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</si>
  <si>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</si>
  <si>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</si>
  <si>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</si>
  <si>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</si>
  <si>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</si>
  <si>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</si>
  <si>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</si>
  <si>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</si>
  <si>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</si>
  <si>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</si>
  <si>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</si>
  <si>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</si>
  <si>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</si>
  <si>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</si>
  <si>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</si>
  <si>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</si>
  <si>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</si>
  <si>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</si>
  <si>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</si>
  <si>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</si>
  <si>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</si>
  <si>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</si>
  <si>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</si>
  <si>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</si>
  <si>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</si>
  <si>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</si>
  <si>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</si>
  <si>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</si>
  <si>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</si>
  <si>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</si>
  <si>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</si>
  <si>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</si>
  <si>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</si>
  <si>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</si>
  <si>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</si>
  <si>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</si>
  <si>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</si>
  <si>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</si>
  <si>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</si>
  <si>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</si>
  <si>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</si>
  <si>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</si>
  <si>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</si>
  <si>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</si>
  <si>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</si>
  <si>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</si>
  <si>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</si>
  <si>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</si>
  <si>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</si>
  <si>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</si>
  <si>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</si>
  <si>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</si>
  <si>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</si>
  <si>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</si>
  <si>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</si>
  <si>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</si>
  <si>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</si>
  <si>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</si>
  <si>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</si>
  <si>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</si>
  <si>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</si>
  <si>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</si>
  <si>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</si>
  <si>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</si>
  <si>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</si>
  <si>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</si>
  <si>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</si>
  <si>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</si>
  <si>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</si>
  <si>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</si>
  <si>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</si>
  <si>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</si>
  <si>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</si>
  <si>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</si>
  <si>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</si>
  <si>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</si>
  <si>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</si>
  <si>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</si>
  <si>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</si>
  <si>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</si>
  <si>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</si>
  <si>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</si>
  <si>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</si>
  <si>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</si>
  <si>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</si>
  <si>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</si>
  <si>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</si>
  <si>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</si>
  <si>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</si>
  <si>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</si>
  <si>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</si>
  <si>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</si>
  <si>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</si>
  <si>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</si>
  <si>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</si>
  <si>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</si>
  <si>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</si>
  <si>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</si>
  <si>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</si>
  <si>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</si>
  <si>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</si>
  <si>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</si>
  <si>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</si>
  <si>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</si>
  <si>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</si>
  <si>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</si>
  <si>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</si>
  <si>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</si>
  <si>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</si>
  <si>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</si>
  <si>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</si>
  <si>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</si>
  <si>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</si>
  <si>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</si>
  <si>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</si>
  <si>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</si>
  <si>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</si>
  <si>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</si>
  <si>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</si>
  <si>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</si>
  <si>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</si>
  <si>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</si>
  <si>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</si>
  <si>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</si>
  <si>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</si>
  <si>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</si>
  <si>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</si>
  <si>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</si>
  <si>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</si>
  <si>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</si>
  <si>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</si>
  <si>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</si>
  <si>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</si>
  <si>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</si>
  <si>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</si>
  <si>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</si>
  <si>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</si>
  <si>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</si>
  <si>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</si>
  <si>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</si>
  <si>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</si>
  <si>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</si>
  <si>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</si>
  <si>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</si>
  <si>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</si>
  <si>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</si>
  <si>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</si>
  <si>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</si>
  <si>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</si>
  <si>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</si>
  <si>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</si>
  <si>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</si>
  <si>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</si>
  <si>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</si>
  <si>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</si>
  <si>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</si>
  <si>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</si>
  <si>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</si>
  <si>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</si>
  <si>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</si>
  <si>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</si>
  <si>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</si>
  <si>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</si>
  <si>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</si>
  <si>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</si>
  <si>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</si>
  <si>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</si>
  <si>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</si>
  <si>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</si>
  <si>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</si>
  <si>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</si>
  <si>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</si>
  <si>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</si>
  <si>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</si>
  <si>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</si>
  <si>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</si>
  <si>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</si>
  <si>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</si>
  <si>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</si>
  <si>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</si>
  <si>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</si>
  <si>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</si>
  <si>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</si>
  <si>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</si>
  <si>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</si>
  <si>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</si>
  <si>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</si>
  <si>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</si>
  <si>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</si>
  <si>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</si>
  <si>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</si>
  <si>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</si>
  <si>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</si>
  <si>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</si>
  <si>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</si>
  <si>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</si>
  <si>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</si>
  <si>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</si>
  <si>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</si>
  <si>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</si>
  <si>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</si>
  <si>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</si>
  <si>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</si>
  <si>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</si>
  <si>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</si>
  <si>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</si>
  <si>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</si>
  <si>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</si>
  <si>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</si>
  <si>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</si>
  <si>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</si>
  <si>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</si>
  <si>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</si>
  <si>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</si>
  <si>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</si>
  <si>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</si>
  <si>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</si>
  <si>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</si>
  <si>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</si>
  <si>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</si>
  <si>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</si>
  <si>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</si>
  <si>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</si>
  <si>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</si>
  <si>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</si>
  <si>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</si>
  <si>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</si>
  <si>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</si>
  <si>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</si>
  <si>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</si>
  <si>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</si>
  <si>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</si>
  <si>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</si>
  <si>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</si>
  <si>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</si>
  <si>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</si>
  <si>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</si>
  <si>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</si>
  <si>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</si>
  <si>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</si>
  <si>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</si>
  <si>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</si>
  <si>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</si>
  <si>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</si>
  <si>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</si>
  <si>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</si>
  <si>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</si>
  <si>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</si>
  <si>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</si>
  <si>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</si>
  <si>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</si>
  <si>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</si>
  <si>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</si>
  <si>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</si>
  <si>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</si>
  <si>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</si>
  <si>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</si>
  <si>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</si>
  <si>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</si>
  <si>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</si>
  <si>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</si>
  <si>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</si>
  <si>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</si>
  <si>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</si>
  <si>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</si>
  <si>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</si>
  <si>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</si>
  <si>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</si>
  <si>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</si>
  <si>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</si>
  <si>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</si>
  <si>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</si>
  <si>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</si>
  <si>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</si>
  <si>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</si>
  <si>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</si>
  <si>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</si>
  <si>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</si>
  <si>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</si>
  <si>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</si>
  <si>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</si>
  <si>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</si>
  <si>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</si>
  <si>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</si>
  <si>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</si>
  <si>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</si>
  <si>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</si>
  <si>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</si>
  <si>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</si>
  <si>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</si>
  <si>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</si>
  <si>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</si>
  <si>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</si>
  <si>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</si>
  <si>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</si>
  <si>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</si>
  <si>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</si>
  <si>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</si>
  <si>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</si>
  <si>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</si>
  <si>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</si>
  <si>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</si>
  <si>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</si>
  <si>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</si>
  <si>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</si>
  <si>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</si>
  <si>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</si>
  <si>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</si>
  <si>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</si>
  <si>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</si>
  <si>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</si>
  <si>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</si>
  <si>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</si>
  <si>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</si>
  <si>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</si>
  <si>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</si>
  <si>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</si>
  <si>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</si>
  <si>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</si>
  <si>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</si>
  <si>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</si>
  <si>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</si>
  <si>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</si>
  <si>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</si>
  <si>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</si>
  <si>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</si>
  <si>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</si>
  <si>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</si>
  <si>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</si>
  <si>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</si>
  <si>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</si>
  <si>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</si>
  <si>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</si>
  <si>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</si>
  <si>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</si>
  <si>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</si>
  <si>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</si>
  <si>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</si>
  <si>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</si>
  <si>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</si>
  <si>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</si>
  <si>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</si>
  <si>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</si>
  <si>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</si>
  <si>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</si>
  <si>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</si>
  <si>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</si>
  <si>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</si>
  <si>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</si>
  <si>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</si>
  <si>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</si>
  <si>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</si>
  <si>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</si>
  <si>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</si>
  <si>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</si>
  <si>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</si>
  <si>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</si>
  <si>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</si>
  <si>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</si>
  <si>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</si>
  <si>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</si>
  <si>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</si>
  <si>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</si>
  <si>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</si>
  <si>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</si>
  <si>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</si>
  <si>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</si>
  <si>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</si>
  <si>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</si>
  <si>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</si>
  <si>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</si>
  <si>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</si>
  <si>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</si>
  <si>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</si>
  <si>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</si>
  <si>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</si>
  <si>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</si>
  <si>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</si>
  <si>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</si>
  <si>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</si>
  <si>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</si>
  <si>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</si>
  <si>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</si>
  <si>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</si>
  <si>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</si>
  <si>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</si>
  <si>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</si>
  <si>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</si>
  <si>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</si>
  <si>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</si>
  <si>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</si>
  <si>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</si>
  <si>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</si>
  <si>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</si>
  <si>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</si>
  <si>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</si>
  <si>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</si>
  <si>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</si>
  <si>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</si>
  <si>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</si>
  <si>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</si>
  <si>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</si>
  <si>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</si>
  <si>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</si>
  <si>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</si>
  <si>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</si>
  <si>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</si>
  <si>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</si>
  <si>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</si>
  <si>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</si>
  <si>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</si>
  <si>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</si>
  <si>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</si>
  <si>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</si>
  <si>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</si>
  <si>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</si>
  <si>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</si>
  <si>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</si>
  <si>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</si>
  <si>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</si>
  <si>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</si>
  <si>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</si>
  <si>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</si>
  <si>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</si>
  <si>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</si>
  <si>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</si>
  <si>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</si>
  <si>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</si>
  <si>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</si>
  <si>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</si>
  <si>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</si>
  <si>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</si>
  <si>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</si>
  <si>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</si>
  <si>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</si>
  <si>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</si>
  <si>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</si>
  <si>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</si>
  <si>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</si>
  <si>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</si>
  <si>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</si>
  <si>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</si>
  <si>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</si>
  <si>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</si>
  <si>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</si>
  <si>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</si>
  <si>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</si>
  <si>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</si>
  <si>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</si>
  <si>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</si>
  <si>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</si>
  <si>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</si>
  <si>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</si>
  <si>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</si>
  <si>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</si>
  <si>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</si>
  <si>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</si>
  <si>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</si>
  <si>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</si>
  <si>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</si>
  <si>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</si>
  <si>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</si>
  <si>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</si>
  <si>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</si>
  <si>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</si>
  <si>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</si>
  <si>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</si>
  <si>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</si>
  <si>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</si>
  <si>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</si>
  <si>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</si>
  <si>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</si>
  <si>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</si>
  <si>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</si>
  <si>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</si>
  <si>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</si>
  <si>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</si>
  <si>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</si>
  <si>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</si>
  <si>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</si>
  <si>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</si>
  <si>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</si>
  <si>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</si>
  <si>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</si>
  <si>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</si>
  <si>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</si>
  <si>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</si>
  <si>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</si>
  <si>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</si>
  <si>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</si>
  <si>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</si>
  <si>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</si>
  <si>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</si>
  <si>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</si>
  <si>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</si>
  <si>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</si>
  <si>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</si>
  <si>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</si>
  <si>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</si>
  <si>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</si>
  <si>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</si>
  <si>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</si>
  <si>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</si>
  <si>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</si>
  <si>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</si>
  <si>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</si>
  <si>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</si>
  <si>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</si>
  <si>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</si>
  <si>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</si>
  <si>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</si>
  <si>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</si>
  <si>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</si>
  <si>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</si>
  <si>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</si>
  <si>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</si>
  <si>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</si>
  <si>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</si>
  <si>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</si>
  <si>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</si>
  <si>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</si>
  <si>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</si>
  <si>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</si>
  <si>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</si>
  <si>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</si>
  <si>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</si>
  <si>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</si>
  <si>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</si>
  <si>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</si>
  <si>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</si>
  <si>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</si>
  <si>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</si>
  <si>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</si>
  <si>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</si>
  <si>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</si>
  <si>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</si>
  <si>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</si>
  <si>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</si>
  <si>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</si>
  <si>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</si>
  <si>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</si>
  <si>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</si>
  <si>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</si>
  <si>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</si>
  <si>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</si>
  <si>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</si>
  <si>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</si>
  <si>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</si>
  <si>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</si>
  <si>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</si>
  <si>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</si>
  <si>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</si>
  <si>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</si>
  <si>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</si>
  <si>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</si>
  <si>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</si>
  <si>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</si>
  <si>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</si>
  <si>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</si>
  <si>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</si>
  <si>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</si>
  <si>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</si>
  <si>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</si>
  <si>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</si>
  <si>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</si>
  <si>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</si>
  <si>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</si>
  <si>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</si>
  <si>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</si>
  <si>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</si>
  <si>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</si>
  <si>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</si>
  <si>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</si>
  <si>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</si>
  <si>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</si>
  <si>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</si>
  <si>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</si>
  <si>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</si>
  <si>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</si>
  <si>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</si>
  <si>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</si>
  <si>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</si>
  <si>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</si>
  <si>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</si>
  <si>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</si>
  <si>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</si>
  <si>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</si>
  <si>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</si>
  <si>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</si>
  <si>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</si>
  <si>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</si>
  <si>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</si>
  <si>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</si>
  <si>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</si>
  <si>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</si>
  <si>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</si>
  <si>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</si>
  <si>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</si>
  <si>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</si>
  <si>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</si>
  <si>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</si>
  <si>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</si>
  <si>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</si>
  <si>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</si>
  <si>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</si>
  <si>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</si>
  <si>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</si>
  <si>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</si>
  <si>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</si>
  <si>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</si>
  <si>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</si>
  <si>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</si>
  <si>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</si>
  <si>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</si>
  <si>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</si>
  <si>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</si>
  <si>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</si>
  <si>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</si>
  <si>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</si>
  <si>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</si>
  <si>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</si>
  <si>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</si>
  <si>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</si>
  <si>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</si>
  <si>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</si>
  <si>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</si>
  <si>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</si>
  <si>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</si>
  <si>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</si>
  <si>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</si>
  <si>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</si>
  <si>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</si>
  <si>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</si>
  <si>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</si>
  <si>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</si>
  <si>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</si>
  <si>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</si>
  <si>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</si>
  <si>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</si>
  <si>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</si>
  <si>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</si>
  <si>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</si>
  <si>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</si>
  <si>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</si>
  <si>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</si>
  <si>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</si>
  <si>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</si>
  <si>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</si>
  <si>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</si>
  <si>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</si>
  <si>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</si>
  <si>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</si>
  <si>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</si>
  <si>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</si>
  <si>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</si>
  <si>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</si>
  <si>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</si>
  <si>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</si>
  <si>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</si>
  <si>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</si>
  <si>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</si>
  <si>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</si>
  <si>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</si>
  <si>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</si>
  <si>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</si>
  <si>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</si>
  <si>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</si>
  <si>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</si>
  <si>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</si>
  <si>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</si>
  <si>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</si>
  <si>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</si>
  <si>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</si>
  <si>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</si>
  <si>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</si>
  <si>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</si>
  <si>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</si>
  <si>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</si>
  <si>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</si>
  <si>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</si>
  <si>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</si>
  <si>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</si>
  <si>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</si>
  <si>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</si>
  <si>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</si>
  <si>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</si>
  <si>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</si>
  <si>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</si>
  <si>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</si>
  <si>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</si>
  <si>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</si>
  <si>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</si>
  <si>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</si>
  <si>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</si>
  <si>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</si>
  <si>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</si>
  <si>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</si>
  <si>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</si>
  <si>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</si>
  <si>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</si>
  <si>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</si>
  <si>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</si>
  <si>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</si>
  <si>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</si>
  <si>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</si>
  <si>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</si>
  <si>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</si>
  <si>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</si>
  <si>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</si>
  <si>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</si>
  <si>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</si>
  <si>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</si>
  <si>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</si>
  <si>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</si>
  <si>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</si>
  <si>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</si>
  <si>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</si>
  <si>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</si>
  <si>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</si>
  <si>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</si>
  <si>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</si>
  <si>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</si>
  <si>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</si>
  <si>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</si>
  <si>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</si>
  <si>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</si>
  <si>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</si>
  <si>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</si>
  <si>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</si>
  <si>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</si>
  <si>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</si>
  <si>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</si>
  <si>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</si>
  <si>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</si>
  <si>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</si>
  <si>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</si>
  <si>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</si>
  <si>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</si>
  <si>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</si>
  <si>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</si>
  <si>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</si>
  <si>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</si>
  <si>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</si>
  <si>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</si>
  <si>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</si>
  <si>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</si>
  <si>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</si>
  <si>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</si>
  <si>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</si>
  <si>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</si>
  <si>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</si>
  <si>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</si>
  <si>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</si>
  <si>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</si>
  <si>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</si>
  <si>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</si>
  <si>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</si>
  <si>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</si>
  <si>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</si>
  <si>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</si>
  <si>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</si>
  <si>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</si>
  <si>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</si>
  <si>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</si>
  <si>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</si>
  <si>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</si>
  <si>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</si>
  <si>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</si>
  <si>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</si>
  <si>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</si>
  <si>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</si>
  <si>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</si>
  <si>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</si>
  <si>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</si>
  <si>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</si>
  <si>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</si>
  <si>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</si>
  <si>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</si>
  <si>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</si>
  <si>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</si>
  <si>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</si>
  <si>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</si>
  <si>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</si>
  <si>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</si>
  <si>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</si>
  <si>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</si>
  <si>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</si>
  <si>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</si>
  <si>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</si>
  <si>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</si>
  <si>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</si>
  <si>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</si>
  <si>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</si>
  <si>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</si>
  <si>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</si>
  <si>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</si>
  <si>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</si>
  <si>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</si>
  <si>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</si>
  <si>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</si>
  <si>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</si>
  <si>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</si>
  <si>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</si>
  <si>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</si>
  <si>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</si>
  <si>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</si>
  <si>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</si>
  <si>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</si>
  <si>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</si>
  <si>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</si>
  <si>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</si>
  <si>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</si>
  <si>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</si>
  <si>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</si>
  <si>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</si>
  <si>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</si>
  <si>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</si>
  <si>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</si>
  <si>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</si>
  <si>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</si>
  <si>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</si>
  <si>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</si>
  <si>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</si>
  <si>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</si>
  <si>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</si>
  <si>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</si>
  <si>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</si>
  <si>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</si>
  <si>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</si>
  <si>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</si>
  <si>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</si>
  <si>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</si>
  <si>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</si>
  <si>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</si>
  <si>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</si>
  <si>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</si>
  <si>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</si>
  <si>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</si>
  <si>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</si>
  <si>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</si>
  <si>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</si>
  <si>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</si>
  <si>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</si>
  <si>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</si>
  <si>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</si>
  <si>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</si>
  <si>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</si>
  <si>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</si>
  <si>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</si>
  <si>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</si>
  <si>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</si>
  <si>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</si>
  <si>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</si>
  <si>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</si>
  <si>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</si>
  <si>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</si>
  <si>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</si>
  <si>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</si>
  <si>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</si>
  <si>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</si>
  <si>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</si>
  <si>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</si>
  <si>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</si>
  <si>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</si>
  <si>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</si>
  <si>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</si>
  <si>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</si>
  <si>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</si>
  <si>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</si>
  <si>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</si>
  <si>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</si>
  <si>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</si>
  <si>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</si>
  <si>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</si>
  <si>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</si>
  <si>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</si>
  <si>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</si>
  <si>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</si>
  <si>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</si>
  <si>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</si>
  <si>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</si>
  <si>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</si>
  <si>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</si>
  <si>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</si>
  <si>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</si>
  <si>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</si>
  <si>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</si>
  <si>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</si>
  <si>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</si>
  <si>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</si>
  <si>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</si>
  <si>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</si>
  <si>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</si>
  <si>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</si>
  <si>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</si>
  <si>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</si>
  <si>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</si>
  <si>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</si>
  <si>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</si>
  <si>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</si>
  <si>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</si>
  <si>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</si>
  <si>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</si>
  <si>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</si>
  <si>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</si>
  <si>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</si>
  <si>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</si>
  <si>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</si>
  <si>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</si>
  <si>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</si>
  <si>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</si>
  <si>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</si>
  <si>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</si>
  <si>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</si>
  <si>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</si>
  <si>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</si>
  <si>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</si>
  <si>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</si>
  <si>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</si>
  <si>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</si>
  <si>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</si>
  <si>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</si>
  <si>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</si>
  <si>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</si>
  <si>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</si>
  <si>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</si>
  <si>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</si>
  <si>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</si>
  <si>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</si>
  <si>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</si>
  <si>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</si>
  <si>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</si>
  <si>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</si>
  <si>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</si>
  <si>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</si>
  <si>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</si>
  <si>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</si>
  <si>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</si>
  <si>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</si>
  <si>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</si>
  <si>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</si>
  <si>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</si>
  <si>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</si>
  <si>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</si>
  <si>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</si>
  <si>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</si>
  <si>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</si>
  <si>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</si>
  <si>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</si>
  <si>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</si>
  <si>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</si>
  <si>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</si>
  <si>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</si>
  <si>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</si>
  <si>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</si>
  <si>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</si>
  <si>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</si>
  <si>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</si>
  <si>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</si>
  <si>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</si>
  <si>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</si>
  <si>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</si>
  <si>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</si>
  <si>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</si>
  <si>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</si>
  <si>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</si>
  <si>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</si>
  <si>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</si>
  <si>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</si>
  <si>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</si>
  <si>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</si>
  <si>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</si>
  <si>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</si>
  <si>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</si>
  <si>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</si>
  <si>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</si>
  <si>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</si>
  <si>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</si>
  <si>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</si>
  <si>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</si>
  <si>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</si>
  <si>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</si>
  <si>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</si>
  <si>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</si>
  <si>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</si>
  <si>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</si>
  <si>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</si>
  <si>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</si>
  <si>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</si>
  <si>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</si>
  <si>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</si>
  <si>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</si>
  <si>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</si>
  <si>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</si>
  <si>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</si>
  <si>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</si>
  <si>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</si>
  <si>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</si>
  <si>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</si>
  <si>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</si>
  <si>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</si>
  <si>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</si>
  <si>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</si>
  <si>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</si>
  <si>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</si>
  <si>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</si>
  <si>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</si>
  <si>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</si>
  <si>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</si>
  <si>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</si>
  <si>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</si>
  <si>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</si>
  <si>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</si>
  <si>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</si>
  <si>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</si>
  <si>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</si>
  <si>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</si>
  <si>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</si>
  <si>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</si>
  <si>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</si>
  <si>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</si>
  <si>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</si>
  <si>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</si>
  <si>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</si>
  <si>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</si>
  <si>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</si>
  <si>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</si>
  <si>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</si>
  <si>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</si>
  <si>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</si>
  <si>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</si>
  <si>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</si>
  <si>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</si>
  <si>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</si>
  <si>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</si>
  <si>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</si>
  <si>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</si>
  <si>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</si>
  <si>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</si>
  <si>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</si>
  <si>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</si>
  <si>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</si>
  <si>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</si>
  <si>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</si>
  <si>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</si>
  <si>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</si>
  <si>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</si>
  <si>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</si>
  <si>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</si>
  <si>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</si>
  <si>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</si>
  <si>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</si>
  <si>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</si>
  <si>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</si>
  <si>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</si>
  <si>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</si>
  <si>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</si>
  <si>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</si>
  <si>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</si>
  <si>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</si>
  <si>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</si>
  <si>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</si>
  <si>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</si>
  <si>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</si>
  <si>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</si>
  <si>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</si>
  <si>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</si>
  <si>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</si>
  <si>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</si>
  <si>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</si>
  <si>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</si>
  <si>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</si>
  <si>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</si>
  <si>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</si>
  <si>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</si>
  <si>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</si>
  <si>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</si>
  <si>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</si>
  <si>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</si>
  <si>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</si>
  <si>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</si>
  <si>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</si>
  <si>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</si>
  <si>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</si>
  <si>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</si>
  <si>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</si>
  <si>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</si>
  <si>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</si>
  <si>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</si>
  <si>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</si>
  <si>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</si>
  <si>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</si>
  <si>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</si>
  <si>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</si>
  <si>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</si>
  <si>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</si>
  <si>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</si>
  <si>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</si>
  <si>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</si>
  <si>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</si>
  <si>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</si>
  <si>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</si>
  <si>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</si>
  <si>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</si>
  <si>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</si>
  <si>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</si>
  <si>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</si>
  <si>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</si>
  <si>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</si>
  <si>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</si>
  <si>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</si>
  <si>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</si>
  <si>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</si>
  <si>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</si>
  <si>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</si>
  <si>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</si>
  <si>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</si>
  <si>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</si>
  <si>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</si>
  <si>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</si>
  <si>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</si>
  <si>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</si>
  <si>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</si>
  <si>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</si>
  <si>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</si>
  <si>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</si>
  <si>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</si>
  <si>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</si>
  <si>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</si>
  <si>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</si>
  <si>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</si>
  <si>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</si>
  <si>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</si>
  <si>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</si>
  <si>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</si>
  <si>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</si>
  <si>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</si>
  <si>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</si>
  <si>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</si>
  <si>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</si>
  <si>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</si>
  <si>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</si>
  <si>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</si>
  <si>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</si>
  <si>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</si>
  <si>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</si>
  <si>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</si>
  <si>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</si>
  <si>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</si>
  <si>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</si>
  <si>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</si>
  <si>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</si>
  <si>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</si>
  <si>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</si>
  <si>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</si>
  <si>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</si>
  <si>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</si>
  <si>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</si>
  <si>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</si>
  <si>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</si>
  <si>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</si>
  <si>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</si>
  <si>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</si>
  <si>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</si>
  <si>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</si>
  <si>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</si>
  <si>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</si>
  <si>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</si>
  <si>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</si>
  <si>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</si>
  <si>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</si>
  <si>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</si>
  <si>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</si>
  <si>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</si>
  <si>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</si>
  <si>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</si>
  <si>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</si>
  <si>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</si>
  <si>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</si>
  <si>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</si>
  <si>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</si>
  <si>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</si>
  <si>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</si>
  <si>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</si>
  <si>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</si>
  <si>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</si>
  <si>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</si>
  <si>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</si>
  <si>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</si>
  <si>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</si>
  <si>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</si>
  <si>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</si>
  <si>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</si>
  <si>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</si>
  <si>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</si>
  <si>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</si>
  <si>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</si>
  <si>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</si>
  <si>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</si>
  <si>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</si>
  <si>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</si>
  <si>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</si>
  <si>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</si>
  <si>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</si>
  <si>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</si>
  <si>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</si>
  <si>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</si>
  <si>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</si>
  <si>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</si>
  <si>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</si>
  <si>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</si>
  <si>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</si>
  <si>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</si>
  <si>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</si>
  <si>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</si>
  <si>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</si>
  <si>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</si>
  <si>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</si>
  <si>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</si>
  <si>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</si>
  <si>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</si>
  <si>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</si>
  <si>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</si>
  <si>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</si>
  <si>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</si>
  <si>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</si>
  <si>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</si>
  <si>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</si>
  <si>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</si>
  <si>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</si>
  <si>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</si>
  <si>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</si>
  <si>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</si>
  <si>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</si>
  <si>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</si>
  <si>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</si>
  <si>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</si>
  <si>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</si>
  <si>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</si>
  <si>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</si>
  <si>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</si>
  <si>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</si>
  <si>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</si>
  <si>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</si>
  <si>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</si>
  <si>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</si>
  <si>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</si>
  <si>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</si>
  <si>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</si>
  <si>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</si>
  <si>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</si>
  <si>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</si>
  <si>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</si>
  <si>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</si>
  <si>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</si>
  <si>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</si>
  <si>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</si>
  <si>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</si>
  <si>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</si>
  <si>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</si>
  <si>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</si>
  <si>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</si>
  <si>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</si>
  <si>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</si>
  <si>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</si>
  <si>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</si>
  <si>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</si>
  <si>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</si>
  <si>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</si>
  <si>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</si>
  <si>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</si>
  <si>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</si>
  <si>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</si>
  <si>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</si>
  <si>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</si>
  <si>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</si>
  <si>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</si>
  <si>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</si>
  <si>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</si>
  <si>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</si>
  <si>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</si>
  <si>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</si>
  <si>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</si>
  <si>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</si>
  <si>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</si>
  <si>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</si>
  <si>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</si>
  <si>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</si>
  <si>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</si>
  <si>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</si>
  <si>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</si>
  <si>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</si>
  <si>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</si>
  <si>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</si>
  <si>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</si>
  <si>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</si>
  <si>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</si>
  <si>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</si>
  <si>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</si>
  <si>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</si>
  <si>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</si>
  <si>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</si>
  <si>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</si>
  <si>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</si>
  <si>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</si>
  <si>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</si>
  <si>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</si>
  <si>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</si>
  <si>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</si>
  <si>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</si>
  <si>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</si>
  <si>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</si>
  <si>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</si>
  <si>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</si>
  <si>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</si>
  <si>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</si>
  <si>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</si>
  <si>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</si>
  <si>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</si>
  <si>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</si>
  <si>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</si>
  <si>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</si>
  <si>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</si>
  <si>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</si>
  <si>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</si>
  <si>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</si>
  <si>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</si>
  <si>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</si>
  <si>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</si>
  <si>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</si>
  <si>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</si>
  <si>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</si>
  <si>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</si>
  <si>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</si>
  <si>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</si>
  <si>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</si>
  <si>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</si>
  <si>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</si>
  <si>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</si>
  <si>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</si>
  <si>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</si>
  <si>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</si>
  <si>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</si>
  <si>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</si>
  <si>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</si>
  <si>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</si>
  <si>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</si>
  <si>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</si>
  <si>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</si>
  <si>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</si>
  <si>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</si>
  <si>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</si>
  <si>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</si>
  <si>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</si>
  <si>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</si>
  <si>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</si>
  <si>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</si>
  <si>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</si>
  <si>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</si>
  <si>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</si>
  <si>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</si>
  <si>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</si>
  <si>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</si>
  <si>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</si>
  <si>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</si>
  <si>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</si>
  <si>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</si>
  <si>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</si>
  <si>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</si>
  <si>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</si>
  <si>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</si>
  <si>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</si>
  <si>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</si>
  <si>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</si>
  <si>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</si>
  <si>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</si>
  <si>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</si>
  <si>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</si>
  <si>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</si>
  <si>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</si>
  <si>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</si>
  <si>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</si>
  <si>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</si>
  <si>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</si>
  <si>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</si>
  <si>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</si>
  <si>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</si>
  <si>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</si>
  <si>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</si>
  <si>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</si>
  <si>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</si>
  <si>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</si>
  <si>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</si>
  <si>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</si>
  <si>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</si>
  <si>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</si>
  <si>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</si>
  <si>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</si>
  <si>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</si>
  <si>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</si>
  <si>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</si>
  <si>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</si>
  <si>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</si>
  <si>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</si>
  <si>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</si>
  <si>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</si>
  <si>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</si>
  <si>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</si>
  <si>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</si>
  <si>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</si>
  <si>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</si>
  <si>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</si>
  <si>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</si>
  <si>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</si>
  <si>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</si>
  <si>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</si>
  <si>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</si>
  <si>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</si>
  <si>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</si>
  <si>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</si>
  <si>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</si>
  <si>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</si>
  <si>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</si>
  <si>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</si>
  <si>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</si>
  <si>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</si>
  <si>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</si>
  <si>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</si>
  <si>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</si>
  <si>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</si>
  <si>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</si>
  <si>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</si>
  <si>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</si>
  <si>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</si>
  <si>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</si>
  <si>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</si>
  <si>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</si>
  <si>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</si>
  <si>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</si>
  <si>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</si>
  <si>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</si>
  <si>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</si>
  <si>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</si>
  <si>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</si>
  <si>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</si>
  <si>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</si>
  <si>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</si>
  <si>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</si>
  <si>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</si>
  <si>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</si>
  <si>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</si>
  <si>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</si>
  <si>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</si>
  <si>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</si>
  <si>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</si>
  <si>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</si>
  <si>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</si>
  <si>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</si>
  <si>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</si>
  <si>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</si>
  <si>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</si>
  <si>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</si>
  <si>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</si>
  <si>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</si>
  <si>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</si>
  <si>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</si>
  <si>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</si>
  <si>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</si>
  <si>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</si>
  <si>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</si>
  <si>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</si>
  <si>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</si>
  <si>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</si>
  <si>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</si>
  <si>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</si>
  <si>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</si>
  <si>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</si>
  <si>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</si>
  <si>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</si>
  <si>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</si>
  <si>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</si>
  <si>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</si>
  <si>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</si>
  <si>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</si>
  <si>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</si>
  <si>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</si>
  <si>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</si>
  <si>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</si>
  <si>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</si>
  <si>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</si>
  <si>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</si>
  <si>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</si>
  <si>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</si>
  <si>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</si>
  <si>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</si>
  <si>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</si>
  <si>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</si>
  <si>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</si>
  <si>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</si>
  <si>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</si>
  <si>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</si>
  <si>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</si>
  <si>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</si>
  <si>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</si>
  <si>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</si>
  <si>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</si>
  <si>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</si>
  <si>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</si>
  <si>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</si>
  <si>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</si>
  <si>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</si>
  <si>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</si>
  <si>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</si>
  <si>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</si>
  <si>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</si>
  <si>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</si>
  <si>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</si>
  <si>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</si>
  <si>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</si>
  <si>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</si>
  <si>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</si>
  <si>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</si>
  <si>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</si>
  <si>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</si>
  <si>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</si>
  <si>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</si>
  <si>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</si>
  <si>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</si>
  <si>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</si>
  <si>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</si>
  <si>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</si>
  <si>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</si>
  <si>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</si>
  <si>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</si>
  <si>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</si>
  <si>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</si>
  <si>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</si>
  <si>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</si>
  <si>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</si>
  <si>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</si>
  <si>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</si>
  <si>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</si>
  <si>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</si>
  <si>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</si>
  <si>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</si>
  <si>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</si>
  <si>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</si>
  <si>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</si>
  <si>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</si>
  <si>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</si>
  <si>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</si>
  <si>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</si>
  <si>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</si>
  <si>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</si>
  <si>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</si>
  <si>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</si>
  <si>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</si>
  <si>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</si>
  <si>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</si>
  <si>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</si>
  <si>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</si>
  <si>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</si>
  <si>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</si>
  <si>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</si>
  <si>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</si>
  <si>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</si>
  <si>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</si>
  <si>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</si>
  <si>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</si>
  <si>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</si>
  <si>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</si>
  <si>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</si>
  <si>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</si>
  <si>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</si>
  <si>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</si>
  <si>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</si>
  <si>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</si>
  <si>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</si>
  <si>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</si>
  <si>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</si>
  <si>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</si>
  <si>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</si>
  <si>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</si>
  <si>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</si>
  <si>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</si>
  <si>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</si>
  <si>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</si>
  <si>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</si>
  <si>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</si>
  <si>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</si>
  <si>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</si>
  <si>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</si>
  <si>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</si>
  <si>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</si>
  <si>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</si>
  <si>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</si>
  <si>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</si>
  <si>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</si>
  <si>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</si>
  <si>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</si>
  <si>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</si>
  <si>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</si>
  <si>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</si>
  <si>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</si>
  <si>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</si>
  <si>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</si>
  <si>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</si>
  <si>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</si>
  <si>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</si>
  <si>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</si>
  <si>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</si>
  <si>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</si>
  <si>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</si>
  <si>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</si>
  <si>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</si>
  <si>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</si>
  <si>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</si>
  <si>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</si>
  <si>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</si>
  <si>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</si>
  <si>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</si>
  <si>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</si>
  <si>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</si>
  <si>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</si>
  <si>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</si>
  <si>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</si>
  <si>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</si>
  <si>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</si>
  <si>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</si>
  <si>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</si>
  <si>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</si>
  <si>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</si>
  <si>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</si>
  <si>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</si>
  <si>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</si>
  <si>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</si>
  <si>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</si>
  <si>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</si>
  <si>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</si>
  <si>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</si>
  <si>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</si>
  <si>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</si>
  <si>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</si>
  <si>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</si>
  <si>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</si>
  <si>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</si>
  <si>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</si>
  <si>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</si>
  <si>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</si>
  <si>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</si>
  <si>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</si>
  <si>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</si>
  <si>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</si>
  <si>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</si>
  <si>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</si>
  <si>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</si>
  <si>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</si>
  <si>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</si>
  <si>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</si>
  <si>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</si>
  <si>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</si>
  <si>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</si>
  <si>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</si>
  <si>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</si>
  <si>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</si>
  <si>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</si>
  <si>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</si>
  <si>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</si>
  <si>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</si>
  <si>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</si>
  <si>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</si>
  <si>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</si>
  <si>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</si>
  <si>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</si>
  <si>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</si>
  <si>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</si>
  <si>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</si>
  <si>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</si>
  <si>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</si>
  <si>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</si>
  <si>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</si>
  <si>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</si>
  <si>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</si>
  <si>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</si>
  <si>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</si>
  <si>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</si>
  <si>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</si>
  <si>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</si>
  <si>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</si>
  <si>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</si>
  <si>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</si>
  <si>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</si>
  <si>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</si>
  <si>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</si>
  <si>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</si>
  <si>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</si>
  <si>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</si>
  <si>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</si>
  <si>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</si>
  <si>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</si>
  <si>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</si>
  <si>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</si>
  <si>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</si>
  <si>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</si>
  <si>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</si>
  <si>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</si>
  <si>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</si>
  <si>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</si>
  <si>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</si>
  <si>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</si>
  <si>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</si>
  <si>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</si>
  <si>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</si>
  <si>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</si>
  <si>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</si>
  <si>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</si>
  <si>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</si>
  <si>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</si>
  <si>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</si>
  <si>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</si>
  <si>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</si>
  <si>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</si>
  <si>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</si>
  <si>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</si>
  <si>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</si>
  <si>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</si>
  <si>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</si>
  <si>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</si>
  <si>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</si>
  <si>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</si>
  <si>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</si>
  <si>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</si>
  <si>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</si>
  <si>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</si>
  <si>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</si>
  <si>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</si>
  <si>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</si>
  <si>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</si>
  <si>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</si>
  <si>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</si>
  <si>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</si>
  <si>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</si>
  <si>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</si>
  <si>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</si>
  <si>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</si>
  <si>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</si>
  <si>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</si>
  <si>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</si>
  <si>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</si>
  <si>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</si>
  <si>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</si>
  <si>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</si>
  <si>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</si>
  <si>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</si>
  <si>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</si>
  <si>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</si>
  <si>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</si>
  <si>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</si>
  <si>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</si>
  <si>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</si>
  <si>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</si>
  <si>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</si>
  <si>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</si>
  <si>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</si>
  <si>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</si>
  <si>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</si>
  <si>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</si>
  <si>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</si>
  <si>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</si>
  <si>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</si>
  <si>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</si>
  <si>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</si>
  <si>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</si>
  <si>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</si>
  <si>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</si>
  <si>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</si>
  <si>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</si>
  <si>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</si>
  <si>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</si>
  <si>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</si>
  <si>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</si>
  <si>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</si>
  <si>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</si>
  <si>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</si>
  <si>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</si>
  <si>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</si>
  <si>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</si>
  <si>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</si>
  <si>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</si>
  <si>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</si>
  <si>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</si>
  <si>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</si>
  <si>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</si>
  <si>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</si>
  <si>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</si>
  <si>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</si>
  <si>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</si>
  <si>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</si>
  <si>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</si>
  <si>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</si>
  <si>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</si>
  <si>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</si>
  <si>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</si>
  <si>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</si>
  <si>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</si>
  <si>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</si>
  <si>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</si>
  <si>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</si>
  <si>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</si>
  <si>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</si>
  <si>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</si>
  <si>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</si>
  <si>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</si>
  <si>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</si>
  <si>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</si>
  <si>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</si>
  <si>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</si>
  <si>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</si>
  <si>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</si>
  <si>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</si>
  <si>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</si>
  <si>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</si>
  <si>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</si>
  <si>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</si>
  <si>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</si>
  <si>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</si>
  <si>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</si>
  <si>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</si>
  <si>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</si>
  <si>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</si>
  <si>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</si>
  <si>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</si>
  <si>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</si>
  <si>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</si>
  <si>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</si>
  <si>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</si>
  <si>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</si>
  <si>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</si>
  <si>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</si>
  <si>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</si>
  <si>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</si>
  <si>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</si>
  <si>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</si>
  <si>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</si>
  <si>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</si>
  <si>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</si>
  <si>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</si>
  <si>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</si>
  <si>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</si>
  <si>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</si>
  <si>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</si>
  <si>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</si>
  <si>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</si>
  <si>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</si>
  <si>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</si>
  <si>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</si>
  <si>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</si>
  <si>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</si>
  <si>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</si>
  <si>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</si>
  <si>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</si>
  <si>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</si>
  <si>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</si>
  <si>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</si>
  <si>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</si>
  <si>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</si>
  <si>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</si>
  <si>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</si>
  <si>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</si>
  <si>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</si>
  <si>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</si>
  <si>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</si>
  <si>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</si>
  <si>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</si>
  <si>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</si>
  <si>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</si>
  <si>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</si>
  <si>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</si>
  <si>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</si>
  <si>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</si>
  <si>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</si>
  <si>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</si>
  <si>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</si>
  <si>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</si>
  <si>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</si>
  <si>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</si>
  <si>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</si>
  <si>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</si>
  <si>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</si>
  <si>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</si>
  <si>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</si>
  <si>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</si>
  <si>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</si>
  <si>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</si>
  <si>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</si>
  <si>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</si>
  <si>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</si>
  <si>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</si>
  <si>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</si>
  <si>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</si>
  <si>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</si>
  <si>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</si>
  <si>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</si>
  <si>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</si>
  <si>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</si>
  <si>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</si>
  <si>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</si>
  <si>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</si>
  <si>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</si>
  <si>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</si>
  <si>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</si>
  <si>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</si>
  <si>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</si>
  <si>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</si>
  <si>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</si>
  <si>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</si>
  <si>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</si>
  <si>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</si>
  <si>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</si>
  <si>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</si>
  <si>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</si>
  <si>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</si>
  <si>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</si>
  <si>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</si>
  <si>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</si>
  <si>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</si>
  <si>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</si>
  <si>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</si>
  <si>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</si>
  <si>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</si>
  <si>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</si>
  <si>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</si>
  <si>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</si>
  <si>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</si>
  <si>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</si>
  <si>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</si>
  <si>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</si>
  <si>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</si>
  <si>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</si>
  <si>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</si>
  <si>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</si>
  <si>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</si>
  <si>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</si>
  <si>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</si>
  <si>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</si>
  <si>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</si>
  <si>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</si>
  <si>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</si>
  <si>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</si>
  <si>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</si>
  <si>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</si>
  <si>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</si>
  <si>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</si>
  <si>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</si>
  <si>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</si>
  <si>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</si>
  <si>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</si>
  <si>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</si>
  <si>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</si>
  <si>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</si>
  <si>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</si>
  <si>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</si>
  <si>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</si>
  <si>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</si>
  <si>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</si>
  <si>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</si>
  <si>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</si>
  <si>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</si>
  <si>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</si>
  <si>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</si>
  <si>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</si>
  <si>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</si>
  <si>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</si>
  <si>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</si>
  <si>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</si>
  <si>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</si>
  <si>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</si>
  <si>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</si>
  <si>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</si>
  <si>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</si>
  <si>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</si>
  <si>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</si>
  <si>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</si>
  <si>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</si>
  <si>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</si>
  <si>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</si>
  <si>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</si>
  <si>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</si>
  <si>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</si>
  <si>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</si>
  <si>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</si>
  <si>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</si>
  <si>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</si>
  <si>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</si>
  <si>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</si>
  <si>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</si>
  <si>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</si>
  <si>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</si>
  <si>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</si>
  <si>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</si>
  <si>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</si>
  <si>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</si>
  <si>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</si>
  <si>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</si>
  <si>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</si>
  <si>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</si>
  <si>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</si>
  <si>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</si>
  <si>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</si>
  <si>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</si>
  <si>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</si>
  <si>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</si>
  <si>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</si>
  <si>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</si>
  <si>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</si>
  <si>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</si>
  <si>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</si>
  <si>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</si>
  <si>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</si>
  <si>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</si>
  <si>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</si>
  <si>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</si>
  <si>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</si>
  <si>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</si>
  <si>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</si>
  <si>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</si>
  <si>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</si>
  <si>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</si>
  <si>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</si>
  <si>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</si>
  <si>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</si>
  <si>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</si>
  <si>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</si>
  <si>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</si>
  <si>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</si>
  <si>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</si>
  <si>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</si>
  <si>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</si>
  <si>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</si>
  <si>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</si>
  <si>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</si>
  <si>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</si>
  <si>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</si>
  <si>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</si>
  <si>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</si>
  <si>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</si>
  <si>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</si>
  <si>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</si>
  <si>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</si>
  <si>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</si>
  <si>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</si>
  <si>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</si>
  <si>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</si>
  <si>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</si>
  <si>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</si>
  <si>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</si>
  <si>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</si>
  <si>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</si>
  <si>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</si>
  <si>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</si>
  <si>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</si>
  <si>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</si>
  <si>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</si>
  <si>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</si>
  <si>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</si>
  <si>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</si>
  <si>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</si>
  <si>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</si>
  <si>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</si>
  <si>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</si>
  <si>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</si>
  <si>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</si>
  <si>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</si>
  <si>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</si>
  <si>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</si>
  <si>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</si>
  <si>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</si>
  <si>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</si>
  <si>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</si>
  <si>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</si>
  <si>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</si>
  <si>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</si>
  <si>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</si>
  <si>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</si>
  <si>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</si>
  <si>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</si>
  <si>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</si>
  <si>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</si>
  <si>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</si>
  <si>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</si>
  <si>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</si>
  <si>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</si>
  <si>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</si>
  <si>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</si>
  <si>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</si>
  <si>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</si>
  <si>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</si>
  <si>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</si>
  <si>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</si>
  <si>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</si>
  <si>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</si>
  <si>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</si>
  <si>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</si>
  <si>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</si>
  <si>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</si>
  <si>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</si>
  <si>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</si>
  <si>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</si>
  <si>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</si>
  <si>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</si>
  <si>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</si>
  <si>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</si>
  <si>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</si>
  <si>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</si>
  <si>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</si>
  <si>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</si>
  <si>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</si>
  <si>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</si>
  <si>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</si>
  <si>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</si>
  <si>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</si>
  <si>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</si>
  <si>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</si>
  <si>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</si>
  <si>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</si>
  <si>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</si>
  <si>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</si>
  <si>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</si>
  <si>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</si>
  <si>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</si>
  <si>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</si>
  <si>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</si>
  <si>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</si>
  <si>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</si>
  <si>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</si>
  <si>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</si>
  <si>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</si>
  <si>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</si>
  <si>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</si>
  <si>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</si>
  <si>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</si>
  <si>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</si>
  <si>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</si>
  <si>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</si>
  <si>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</si>
  <si>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</si>
  <si>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</si>
  <si>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</si>
  <si>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</si>
  <si>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</si>
  <si>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</si>
  <si>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</si>
  <si>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</si>
  <si>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</si>
  <si>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</si>
  <si>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</si>
  <si>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</si>
  <si>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</si>
  <si>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</si>
  <si>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</si>
  <si>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</si>
  <si>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</si>
  <si>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</si>
  <si>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</si>
  <si>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</si>
  <si>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</si>
  <si>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</si>
  <si>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</si>
  <si>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</si>
  <si>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</si>
  <si>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</si>
  <si>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</si>
  <si>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</si>
  <si>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</si>
  <si>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</si>
  <si>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</si>
  <si>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</si>
  <si>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</si>
  <si>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</si>
  <si>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</si>
  <si>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</si>
  <si>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</si>
  <si>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</si>
  <si>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</si>
  <si>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</si>
  <si>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</si>
  <si>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</si>
  <si>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</si>
  <si>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</si>
  <si>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</si>
  <si>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</si>
  <si>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</si>
  <si>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</si>
  <si>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</si>
  <si>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</si>
  <si>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</si>
  <si>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</si>
  <si>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</si>
  <si>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</si>
  <si>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</si>
  <si>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</si>
  <si>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</si>
  <si>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</si>
  <si>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</si>
  <si>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</si>
  <si>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</si>
  <si>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</si>
  <si>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</si>
  <si>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</si>
  <si>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</si>
  <si>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</si>
  <si>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</si>
  <si>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</si>
  <si>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</si>
  <si>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</si>
  <si>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</si>
  <si>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</si>
  <si>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</si>
  <si>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</si>
  <si>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</si>
  <si>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</si>
  <si>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</si>
  <si>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</si>
  <si>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</si>
  <si>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</si>
  <si>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</si>
  <si>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</si>
  <si>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</si>
  <si>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</si>
  <si>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</si>
  <si>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</si>
  <si>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</si>
  <si>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</si>
  <si>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</si>
  <si>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</si>
  <si>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</si>
  <si>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</si>
  <si>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</si>
  <si>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</si>
  <si>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</si>
  <si>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</si>
  <si>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</si>
  <si>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</si>
  <si>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</si>
  <si>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</si>
  <si>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</si>
  <si>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</si>
  <si>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</si>
  <si>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</si>
  <si>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</si>
  <si>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</si>
  <si>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</si>
  <si>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</si>
  <si>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</si>
  <si>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</si>
  <si>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</si>
  <si>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</si>
  <si>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</si>
  <si>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</si>
  <si>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</si>
  <si>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</si>
  <si>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</si>
  <si>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</si>
  <si>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</si>
  <si>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</si>
  <si>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</si>
  <si>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</si>
  <si>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</si>
  <si>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</si>
  <si>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</si>
  <si>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</si>
  <si>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</si>
  <si>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</si>
  <si>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</si>
  <si>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</si>
  <si>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</si>
  <si>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</si>
  <si>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</si>
  <si>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</si>
  <si>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</si>
  <si>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</si>
  <si>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</si>
  <si>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</si>
  <si>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</si>
  <si>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</si>
  <si>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</si>
  <si>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</si>
  <si>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</si>
  <si>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</si>
  <si>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</si>
  <si>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</si>
  <si>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</si>
  <si>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</si>
  <si>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</si>
  <si>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</si>
  <si>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</si>
  <si>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</si>
  <si>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</si>
  <si>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</si>
  <si>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</si>
  <si>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</si>
  <si>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</si>
  <si>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</si>
  <si>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</si>
  <si>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</si>
  <si>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</si>
  <si>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</si>
  <si>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</si>
  <si>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</si>
  <si>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</si>
  <si>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</si>
  <si>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</si>
  <si>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</si>
  <si>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</si>
  <si>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</si>
  <si>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</si>
  <si>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</si>
  <si>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</si>
  <si>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</si>
  <si>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</si>
  <si>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</si>
  <si>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</si>
  <si>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</si>
  <si>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</si>
  <si>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</si>
  <si>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</si>
  <si>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</si>
  <si>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</si>
  <si>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</si>
  <si>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</si>
  <si>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</si>
  <si>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</si>
  <si>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</si>
  <si>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</si>
  <si>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</si>
  <si>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</si>
  <si>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</si>
  <si>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</si>
  <si>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</si>
  <si>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</si>
  <si>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</si>
  <si>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</si>
  <si>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</si>
  <si>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</si>
  <si>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</si>
  <si>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</si>
  <si>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</si>
  <si>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</si>
  <si>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</si>
  <si>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</si>
  <si>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</si>
  <si>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</si>
  <si>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</si>
  <si>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</si>
  <si>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</si>
  <si>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</si>
  <si>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</si>
  <si>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</si>
  <si>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</si>
  <si>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</si>
  <si>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</si>
  <si>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</si>
  <si>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</si>
  <si>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</si>
  <si>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</si>
  <si>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</si>
  <si>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</si>
  <si>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</si>
  <si>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</si>
  <si>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</si>
  <si>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</si>
  <si>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</si>
  <si>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</si>
  <si>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</si>
  <si>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</si>
  <si>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</si>
  <si>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</si>
  <si>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</si>
  <si>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</si>
  <si>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</si>
  <si>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</si>
  <si>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</si>
  <si>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</si>
  <si>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</si>
  <si>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</si>
  <si>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</si>
  <si>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</si>
  <si>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</si>
  <si>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</si>
  <si>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</si>
  <si>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</si>
  <si>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</si>
  <si>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</si>
  <si>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</si>
  <si>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</si>
  <si>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</si>
  <si>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</si>
  <si>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</si>
  <si>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</si>
  <si>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</si>
  <si>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</si>
  <si>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</si>
  <si>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</si>
  <si>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</si>
  <si>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</si>
  <si>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</si>
  <si>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</si>
  <si>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</si>
  <si>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</si>
  <si>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</si>
  <si>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</si>
  <si>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</si>
  <si>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</si>
  <si>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</si>
  <si>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</si>
  <si>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</si>
  <si>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</si>
  <si>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</si>
  <si>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</si>
  <si>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</si>
  <si>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</si>
  <si>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</si>
  <si>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</si>
  <si>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</si>
  <si>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</si>
  <si>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</si>
  <si>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</si>
  <si>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</si>
  <si>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</si>
  <si>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</si>
  <si>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</si>
  <si>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</si>
  <si>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</si>
  <si>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</si>
  <si>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</si>
  <si>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</si>
  <si>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</si>
  <si>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</si>
  <si>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</si>
  <si>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</si>
  <si>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</si>
  <si>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</si>
  <si>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</si>
  <si>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</si>
  <si>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</si>
  <si>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</si>
  <si>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</si>
  <si>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</si>
  <si>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</si>
  <si>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</si>
  <si>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</si>
  <si>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</si>
  <si>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</si>
  <si>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</si>
  <si>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</si>
  <si>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</si>
  <si>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</si>
  <si>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</si>
  <si>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</si>
  <si>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</si>
  <si>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</si>
  <si>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</si>
  <si>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</si>
  <si>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</si>
  <si>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</si>
  <si>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</si>
  <si>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</si>
  <si>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</si>
  <si>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</si>
  <si>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</si>
  <si>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</si>
  <si>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</si>
  <si>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</si>
  <si>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</si>
  <si>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</si>
  <si>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</si>
  <si>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</si>
  <si>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</si>
  <si>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</si>
  <si>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</si>
  <si>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</si>
  <si>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</si>
  <si>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</si>
  <si>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</si>
  <si>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</si>
  <si>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</si>
  <si>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</si>
  <si>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</si>
  <si>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</si>
  <si>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</si>
  <si>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</si>
  <si>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</si>
  <si>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</si>
  <si>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</si>
  <si>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</si>
  <si>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</si>
  <si>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</si>
  <si>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</si>
  <si>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</si>
  <si>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</si>
  <si>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</si>
  <si>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</si>
  <si>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</si>
  <si>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</si>
  <si>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</si>
  <si>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</si>
  <si>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</si>
  <si>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</si>
  <si>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</si>
  <si>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</si>
  <si>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</si>
  <si>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</si>
  <si>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</si>
  <si>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</si>
  <si>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</si>
  <si>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</si>
  <si>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</si>
  <si>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</si>
  <si>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</si>
  <si>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</si>
  <si>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</si>
  <si>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</si>
  <si>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</si>
  <si>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</si>
  <si>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</si>
  <si>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</si>
  <si>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</si>
  <si>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</si>
  <si>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</si>
  <si>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</si>
  <si>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</si>
  <si>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</si>
  <si>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</si>
  <si>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</si>
  <si>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</si>
  <si>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</si>
  <si>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</si>
  <si>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</si>
  <si>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</si>
  <si>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</si>
  <si>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</si>
  <si>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</si>
  <si>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</si>
  <si>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</si>
  <si>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</si>
  <si>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</si>
  <si>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</si>
  <si>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</si>
  <si>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</si>
  <si>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</si>
  <si>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</si>
  <si>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</si>
  <si>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</si>
  <si>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</si>
  <si>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</si>
  <si>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</si>
  <si>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</si>
  <si>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</si>
  <si>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</si>
  <si>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</si>
  <si>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</si>
  <si>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</si>
  <si>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</si>
  <si>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</si>
  <si>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</si>
  <si>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</si>
  <si>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</si>
  <si>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</si>
  <si>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</si>
  <si>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</si>
  <si>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</si>
  <si>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</si>
  <si>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</si>
  <si>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</si>
  <si>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</si>
  <si>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</si>
  <si>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</si>
  <si>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</si>
  <si>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</si>
  <si>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</si>
  <si>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</si>
  <si>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</si>
  <si>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</si>
  <si>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</si>
  <si>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</si>
  <si>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</si>
  <si>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</si>
  <si>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</si>
  <si>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</si>
  <si>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</si>
  <si>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</si>
  <si>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</si>
  <si>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</si>
  <si>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</si>
  <si>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</si>
  <si>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</si>
  <si>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</si>
  <si>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</si>
  <si>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</si>
  <si>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</si>
  <si>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</si>
  <si>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</si>
  <si>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</si>
  <si>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</si>
  <si>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</si>
  <si>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</si>
  <si>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</si>
  <si>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</si>
  <si>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</si>
  <si>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</si>
  <si>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</si>
  <si>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</si>
  <si>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</si>
  <si>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</si>
  <si>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</si>
  <si>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</si>
  <si>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</si>
  <si>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</si>
  <si>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</si>
  <si>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</si>
  <si>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</si>
  <si>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</si>
  <si>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</si>
  <si>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</si>
  <si>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</si>
  <si>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</si>
  <si>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</si>
  <si>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</si>
  <si>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</si>
  <si>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</si>
  <si>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</si>
  <si>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</si>
  <si>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</si>
  <si>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</si>
  <si>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</si>
  <si>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</si>
  <si>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</si>
  <si>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</si>
  <si>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</si>
  <si>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</si>
  <si>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</si>
  <si>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</si>
  <si>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</si>
  <si>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</si>
  <si>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</si>
  <si>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</si>
  <si>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</si>
  <si>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</si>
  <si>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</si>
  <si>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</si>
  <si>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</si>
  <si>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</si>
  <si>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</si>
  <si>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</si>
  <si>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</si>
  <si>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</si>
  <si>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</si>
  <si>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</si>
  <si>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</si>
  <si>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</si>
  <si>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</si>
  <si>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</si>
  <si>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</si>
  <si>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</si>
  <si>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</si>
  <si>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</si>
  <si>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</si>
  <si>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</si>
  <si>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</si>
  <si>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</si>
  <si>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</si>
  <si>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</si>
  <si>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</si>
  <si>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</si>
  <si>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</si>
  <si>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</si>
  <si>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</si>
  <si>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</si>
  <si>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</si>
  <si>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</si>
  <si>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</si>
  <si>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</si>
  <si>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</si>
  <si>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</si>
  <si>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</si>
  <si>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</si>
  <si>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</si>
  <si>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</si>
  <si>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</si>
  <si>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</si>
  <si>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</si>
  <si>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</si>
  <si>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</si>
  <si>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</si>
  <si>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</si>
  <si>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</si>
  <si>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</si>
  <si>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</si>
  <si>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</si>
  <si>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</si>
  <si>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</si>
  <si>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</si>
  <si>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</si>
  <si>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</si>
  <si>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</si>
  <si>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</si>
  <si>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</si>
  <si>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</si>
  <si>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</si>
  <si>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</si>
  <si>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</si>
  <si>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</si>
  <si>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</si>
  <si>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</si>
  <si>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</si>
  <si>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</si>
  <si>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</si>
  <si>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</si>
  <si>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</si>
  <si>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</si>
  <si>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</si>
  <si>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</si>
  <si>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</si>
  <si>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</si>
  <si>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</si>
  <si>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</si>
  <si>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</si>
  <si>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</si>
  <si>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</si>
  <si>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</si>
  <si>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</si>
  <si>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</si>
  <si>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</si>
  <si>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</si>
  <si>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</si>
  <si>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</si>
  <si>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</si>
  <si>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</si>
  <si>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</si>
  <si>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</si>
  <si>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</si>
  <si>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</si>
  <si>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</si>
  <si>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</si>
  <si>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</si>
  <si>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</si>
  <si>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</si>
  <si>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</si>
  <si>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</si>
  <si>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</si>
  <si>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</si>
  <si>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</si>
  <si>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</si>
  <si>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</si>
  <si>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</si>
  <si>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</si>
  <si>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</si>
  <si>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</si>
  <si>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</si>
  <si>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</si>
  <si>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</si>
  <si>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</si>
  <si>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</si>
  <si>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</si>
  <si>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</si>
  <si>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</si>
  <si>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</si>
  <si>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</si>
  <si>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</si>
  <si>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</si>
  <si>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</si>
  <si>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</si>
  <si>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</si>
  <si>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</si>
  <si>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</si>
  <si>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</si>
  <si>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</si>
  <si>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</si>
  <si>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</si>
  <si>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</si>
  <si>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</si>
  <si>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</si>
  <si>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</si>
  <si>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</si>
  <si>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</si>
  <si>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</si>
  <si>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</si>
  <si>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</si>
  <si>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</si>
  <si>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</si>
  <si>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</si>
  <si>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</si>
  <si>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</si>
  <si>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</si>
  <si>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</si>
  <si>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</si>
  <si>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</si>
  <si>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</si>
  <si>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</si>
  <si>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</si>
  <si>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</si>
  <si>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</si>
  <si>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</si>
  <si>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</si>
  <si>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</si>
  <si>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</si>
  <si>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</si>
  <si>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</si>
  <si>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</si>
  <si>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</si>
  <si>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</si>
  <si>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</si>
  <si>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</si>
  <si>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</si>
  <si>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</si>
  <si>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</si>
  <si>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</si>
  <si>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</si>
  <si>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</si>
  <si>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</si>
  <si>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</si>
  <si>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</si>
  <si>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</si>
  <si>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</si>
  <si>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</si>
  <si>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</si>
  <si>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</si>
  <si>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</si>
  <si>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</si>
  <si>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</si>
  <si>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</si>
  <si>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</si>
  <si>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</si>
  <si>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</si>
  <si>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</si>
  <si>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</si>
  <si>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</si>
  <si>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</si>
  <si>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</si>
  <si>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</si>
  <si>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</si>
  <si>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</si>
  <si>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</si>
  <si>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</si>
  <si>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</si>
  <si>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</si>
  <si>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</si>
  <si>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</si>
  <si>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</si>
  <si>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</si>
  <si>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</si>
  <si>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</si>
  <si>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</si>
  <si>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</si>
  <si>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</si>
  <si>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</si>
  <si>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</si>
  <si>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</si>
  <si>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</si>
  <si>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</si>
  <si>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</si>
  <si>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</si>
  <si>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</si>
  <si>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</si>
  <si>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</si>
  <si>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</si>
  <si>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</si>
  <si>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</si>
  <si>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</si>
  <si>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</si>
  <si>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</si>
  <si>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</si>
  <si>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</si>
  <si>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</si>
  <si>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</si>
  <si>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</si>
  <si>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</si>
  <si>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</si>
  <si>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</si>
  <si>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</si>
  <si>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</si>
  <si>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</si>
  <si>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</si>
  <si>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</si>
  <si>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</si>
  <si>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</si>
  <si>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</si>
  <si>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</si>
  <si>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</si>
  <si>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</si>
  <si>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</si>
  <si>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</si>
  <si>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</si>
  <si>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</si>
  <si>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</si>
  <si>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</si>
  <si>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</si>
  <si>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</si>
  <si>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</si>
  <si>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</si>
  <si>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</si>
  <si>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</si>
  <si>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</si>
  <si>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</si>
  <si>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</si>
  <si>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</si>
  <si>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</si>
  <si>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</si>
  <si>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</si>
  <si>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</si>
  <si>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</si>
  <si>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</si>
  <si>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</si>
  <si>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</si>
  <si>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</si>
  <si>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</si>
  <si>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</si>
  <si>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</si>
  <si>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</si>
  <si>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</si>
  <si>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</si>
  <si>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</si>
  <si>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</si>
  <si>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</si>
  <si>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</si>
  <si>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</si>
  <si>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</si>
  <si>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</si>
  <si>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</si>
  <si>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</si>
  <si>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</si>
  <si>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</si>
  <si>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</si>
  <si>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</si>
  <si>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</si>
  <si>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</si>
  <si>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</si>
  <si>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</si>
  <si>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</si>
  <si>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</si>
  <si>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</si>
  <si>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</si>
  <si>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</si>
  <si>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</si>
  <si>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</si>
  <si>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</si>
  <si>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</si>
  <si>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</si>
  <si>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</si>
  <si>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</si>
  <si>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</si>
  <si>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</si>
  <si>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</si>
  <si>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</si>
  <si>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</si>
  <si>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</si>
  <si>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</si>
  <si>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</si>
  <si>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</si>
  <si>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</si>
  <si>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</si>
  <si>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</si>
  <si>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</si>
  <si>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</si>
  <si>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</si>
  <si>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</si>
  <si>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</si>
  <si>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</si>
  <si>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</si>
  <si>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</si>
  <si>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</si>
  <si>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</si>
  <si>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</si>
  <si>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</si>
  <si>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</si>
  <si>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</si>
  <si>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</si>
  <si>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</si>
  <si>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</si>
  <si>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</si>
  <si>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</si>
  <si>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</si>
  <si>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</si>
  <si>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</si>
  <si>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</si>
  <si>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</si>
  <si>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</si>
  <si>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</si>
  <si>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</si>
  <si>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</si>
  <si>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</si>
  <si>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</si>
  <si>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</si>
  <si>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</si>
  <si>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</si>
  <si>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</si>
  <si>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</si>
  <si>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</si>
  <si>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</si>
  <si>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</si>
  <si>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</si>
  <si>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</si>
  <si>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</si>
  <si>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</si>
  <si>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</si>
  <si>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</si>
  <si>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</si>
  <si>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</si>
  <si>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</si>
  <si>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</si>
  <si>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</si>
  <si>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</si>
  <si>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</si>
  <si>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</si>
  <si>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</si>
  <si>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</si>
  <si>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</si>
  <si>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</si>
  <si>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</si>
  <si>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</si>
  <si>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</si>
  <si>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</si>
  <si>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</si>
  <si>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</si>
  <si>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</si>
  <si>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</si>
  <si>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</si>
  <si>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</si>
  <si>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</si>
  <si>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</si>
  <si>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</si>
  <si>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</si>
  <si>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</si>
  <si>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</si>
  <si>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</si>
  <si>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</si>
  <si>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</si>
  <si>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</si>
  <si>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</si>
  <si>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</si>
  <si>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</si>
  <si>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</si>
  <si>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</si>
  <si>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</si>
  <si>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</si>
  <si>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</si>
  <si>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</si>
  <si>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</si>
  <si>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</si>
  <si>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</si>
  <si>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</si>
  <si>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</si>
  <si>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</si>
  <si>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</si>
  <si>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</si>
  <si>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</si>
  <si>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</si>
  <si>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</si>
  <si>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</si>
  <si>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</si>
  <si>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</si>
  <si>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</si>
  <si>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</si>
  <si>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</si>
  <si>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</si>
  <si>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</si>
  <si>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</si>
  <si>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</si>
  <si>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</si>
  <si>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</si>
  <si>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</si>
  <si>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</si>
  <si>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</si>
  <si>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</si>
  <si>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</si>
  <si>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</si>
  <si>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</si>
  <si>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</si>
  <si>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</si>
  <si>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</si>
  <si>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</si>
  <si>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</si>
  <si>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</si>
  <si>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</si>
  <si>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</si>
  <si>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</si>
  <si>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</si>
  <si>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</si>
  <si>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</si>
  <si>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</si>
  <si>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</si>
  <si>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</si>
  <si>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</si>
  <si>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</si>
  <si>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</si>
  <si>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</si>
  <si>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</si>
  <si>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</si>
  <si>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</si>
  <si>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</si>
  <si>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</si>
  <si>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</si>
  <si>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</si>
  <si>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</si>
  <si>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</si>
  <si>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</si>
  <si>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</si>
  <si>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</si>
  <si>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</si>
  <si>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</si>
  <si>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</si>
  <si>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</si>
  <si>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</si>
  <si>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</si>
  <si>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</si>
  <si>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</si>
  <si>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</si>
  <si>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</si>
  <si>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</si>
  <si>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</si>
  <si>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</si>
  <si>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</si>
  <si>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</si>
  <si>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</si>
  <si>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</si>
  <si>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</si>
  <si>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</si>
  <si>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</si>
  <si>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</si>
  <si>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</si>
  <si>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</si>
  <si>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</si>
  <si>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</si>
  <si>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</si>
  <si>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</si>
  <si>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</si>
  <si>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</si>
  <si>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</si>
  <si>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</si>
  <si>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</si>
  <si>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</si>
  <si>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</si>
  <si>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</si>
  <si>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</si>
  <si>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</si>
  <si>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</si>
  <si>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</si>
  <si>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</si>
  <si>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</si>
  <si>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</si>
  <si>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</si>
  <si>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</si>
  <si>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</si>
  <si>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</si>
  <si>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</si>
  <si>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</si>
  <si>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</si>
  <si>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</si>
  <si>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</si>
  <si>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</si>
  <si>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</si>
  <si>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</si>
  <si>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</si>
  <si>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</si>
  <si>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</si>
  <si>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</si>
  <si>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</si>
  <si>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</si>
  <si>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</si>
  <si>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</si>
  <si>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</si>
  <si>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</si>
  <si>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</si>
  <si>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</si>
  <si>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</si>
  <si>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</si>
  <si>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</si>
  <si>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</si>
  <si>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</si>
  <si>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</si>
  <si>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</si>
  <si>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</si>
  <si>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</si>
  <si>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</si>
  <si>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</si>
  <si>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</si>
  <si>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</si>
  <si>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</si>
  <si>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</si>
  <si>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</si>
  <si>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</si>
  <si>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</si>
  <si>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</si>
  <si>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</si>
  <si>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</si>
  <si>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</si>
  <si>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</si>
  <si>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</si>
  <si>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</si>
  <si>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</si>
  <si>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</si>
  <si>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</si>
  <si>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</si>
  <si>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</si>
  <si>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</si>
  <si>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</si>
  <si>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</si>
  <si>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</si>
  <si>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</si>
  <si>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</si>
  <si>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</si>
  <si>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</si>
  <si>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</si>
  <si>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</si>
  <si>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</si>
  <si>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</si>
  <si>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</si>
  <si>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</si>
  <si>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</si>
  <si>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</si>
  <si>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</si>
  <si>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</si>
  <si>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</si>
  <si>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</si>
  <si>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</si>
  <si>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</si>
  <si>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</si>
  <si>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</si>
  <si>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</si>
  <si>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</si>
  <si>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</si>
  <si>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</si>
  <si>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</si>
  <si>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</si>
  <si>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</si>
  <si>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</si>
  <si>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</si>
  <si>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</si>
  <si>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</si>
  <si>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</si>
  <si>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</si>
  <si>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</si>
  <si>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</si>
  <si>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</si>
  <si>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</si>
  <si>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</si>
  <si>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</si>
  <si>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</si>
  <si>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</si>
  <si>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</si>
  <si>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</si>
  <si>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</si>
  <si>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</si>
  <si>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</si>
  <si>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</si>
  <si>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</si>
  <si>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</si>
  <si>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</si>
  <si>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</si>
  <si>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</si>
  <si>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</si>
  <si>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</si>
  <si>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</si>
  <si>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</si>
  <si>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</si>
  <si>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</si>
  <si>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</si>
  <si>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</si>
  <si>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</si>
  <si>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</si>
  <si>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</si>
  <si>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</si>
  <si>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</si>
  <si>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</si>
  <si>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</si>
  <si>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</si>
  <si>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</si>
  <si>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</si>
  <si>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</si>
  <si>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</si>
  <si>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</si>
  <si>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</si>
  <si>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</si>
  <si>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</si>
  <si>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</si>
  <si>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</si>
  <si>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</si>
  <si>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</si>
  <si>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</si>
  <si>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</si>
  <si>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</si>
  <si>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</si>
  <si>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</si>
  <si>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</si>
  <si>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</si>
  <si>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</si>
  <si>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</si>
  <si>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</si>
  <si>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</si>
  <si>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</si>
  <si>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</si>
  <si>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</si>
  <si>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</si>
  <si>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</si>
  <si>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</si>
  <si>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</si>
  <si>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</si>
  <si>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</si>
  <si>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</si>
  <si>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</si>
  <si>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</si>
  <si>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</si>
  <si>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</si>
  <si>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</si>
  <si>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</si>
  <si>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</si>
  <si>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</si>
  <si>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</si>
  <si>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</si>
  <si>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</si>
  <si>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</si>
  <si>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</si>
  <si>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</si>
  <si>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</si>
  <si>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</si>
  <si>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</si>
  <si>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</si>
  <si>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</si>
  <si>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</si>
  <si>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</si>
  <si>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</si>
  <si>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</si>
  <si>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</si>
  <si>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</si>
  <si>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</si>
  <si>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</si>
  <si>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</si>
  <si>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</si>
  <si>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</si>
  <si>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</si>
  <si>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</si>
  <si>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</si>
  <si>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</si>
  <si>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</si>
  <si>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</si>
  <si>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</si>
  <si>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</si>
  <si>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</si>
  <si>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</si>
  <si>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</si>
  <si>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</si>
  <si>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</si>
  <si>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</si>
  <si>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</si>
  <si>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</si>
  <si>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</si>
  <si>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</si>
  <si>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</si>
  <si>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</si>
  <si>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</si>
  <si>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</si>
  <si>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</si>
  <si>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</si>
  <si>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</si>
  <si>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</si>
  <si>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</si>
  <si>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</si>
  <si>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</si>
  <si>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</si>
  <si>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</si>
  <si>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</si>
  <si>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</si>
  <si>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</si>
  <si>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</si>
  <si>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</si>
  <si>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</si>
  <si>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</si>
  <si>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</si>
  <si>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</si>
  <si>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</si>
  <si>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</si>
  <si>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</si>
  <si>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</si>
  <si>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</si>
  <si>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</si>
  <si>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</si>
  <si>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</si>
  <si>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</si>
  <si>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</si>
  <si>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</si>
  <si>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</si>
  <si>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</si>
  <si>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</si>
  <si>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</si>
  <si>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</si>
  <si>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</si>
  <si>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</si>
  <si>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</si>
  <si>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</si>
  <si>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</si>
  <si>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</si>
  <si>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</si>
  <si>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</si>
  <si>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</si>
  <si>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</si>
  <si>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</si>
  <si>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</si>
  <si>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</si>
  <si>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</si>
  <si>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</si>
  <si>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</si>
  <si>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</si>
  <si>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</si>
  <si>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</si>
  <si>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</si>
  <si>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</si>
  <si>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</si>
  <si>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</si>
  <si>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</si>
  <si>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</si>
  <si>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</si>
  <si>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</si>
  <si>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</si>
  <si>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</si>
  <si>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</si>
  <si>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</si>
  <si>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</si>
  <si>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</si>
  <si>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</si>
  <si>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</si>
  <si>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</si>
  <si>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</si>
  <si>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</si>
  <si>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</si>
  <si>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</si>
  <si>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</si>
  <si>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</si>
  <si>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</si>
  <si>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</si>
  <si>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</si>
  <si>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</si>
  <si>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</si>
  <si>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</si>
  <si>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</si>
  <si>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</si>
  <si>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</si>
  <si>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</si>
  <si>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</si>
  <si>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</si>
  <si>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</si>
  <si>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</si>
  <si>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</si>
  <si>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</si>
  <si>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</si>
  <si>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</si>
  <si>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</si>
  <si>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</si>
  <si>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</si>
  <si>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</si>
  <si>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</si>
  <si>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</si>
  <si>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</si>
  <si>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</si>
  <si>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</si>
  <si>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</si>
  <si>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</si>
  <si>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</si>
  <si>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</si>
  <si>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</si>
  <si>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</si>
  <si>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</si>
  <si>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</si>
  <si>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</si>
  <si>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</si>
  <si>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</si>
  <si>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</si>
  <si>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</si>
  <si>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</si>
  <si>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</si>
  <si>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</si>
  <si>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</si>
  <si>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</si>
  <si>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</si>
  <si>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</si>
  <si>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</si>
  <si>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</si>
  <si>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</si>
  <si>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</si>
  <si>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</si>
  <si>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</si>
  <si>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</si>
  <si>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</si>
  <si>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</si>
  <si>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</si>
  <si>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</si>
  <si>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</si>
  <si>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</si>
  <si>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</si>
  <si>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</si>
  <si>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</si>
  <si>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</si>
  <si>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</si>
  <si>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</si>
  <si>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</si>
  <si>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</si>
  <si>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</si>
  <si>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</si>
  <si>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</si>
  <si>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</si>
  <si>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</si>
  <si>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</si>
  <si>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</si>
  <si>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</si>
  <si>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</si>
  <si>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</si>
  <si>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</si>
  <si>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</si>
  <si>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</si>
  <si>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</si>
  <si>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</si>
  <si>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</si>
  <si>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</si>
  <si>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</si>
  <si>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</si>
  <si>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</si>
  <si>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</si>
  <si>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</si>
  <si>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</si>
  <si>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</si>
  <si>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</si>
  <si>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</si>
  <si>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</si>
  <si>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</si>
  <si>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</si>
  <si>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</si>
  <si>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</si>
  <si>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</si>
  <si>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</si>
  <si>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</si>
  <si>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</si>
  <si>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</si>
  <si>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</si>
  <si>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</si>
  <si>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</si>
  <si>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</si>
  <si>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</si>
  <si>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</si>
  <si>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</si>
  <si>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</si>
  <si>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</si>
  <si>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</si>
  <si>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</si>
  <si>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</si>
  <si>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</si>
  <si>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</si>
  <si>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</si>
  <si>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</si>
  <si>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</si>
  <si>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</si>
  <si>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</si>
  <si>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</si>
  <si>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</si>
  <si>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</si>
  <si>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</si>
  <si>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</si>
  <si>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</si>
  <si>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</si>
  <si>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</si>
  <si>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</si>
  <si>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</si>
  <si>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</si>
  <si>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</si>
  <si>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</si>
  <si>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</si>
  <si>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</si>
  <si>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</si>
  <si>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</si>
  <si>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</si>
  <si>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</si>
  <si>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</si>
  <si>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</si>
  <si>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</si>
  <si>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</si>
  <si>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</si>
  <si>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</si>
  <si>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</si>
  <si>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</si>
  <si>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</si>
  <si>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</si>
  <si>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</si>
  <si>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</si>
  <si>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</si>
  <si>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</si>
  <si>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</si>
  <si>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</si>
  <si>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</si>
  <si>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</si>
  <si>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</si>
  <si>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</si>
  <si>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</si>
  <si>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</si>
  <si>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</si>
  <si>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</si>
  <si>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</si>
  <si>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</si>
  <si>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</si>
  <si>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</si>
  <si>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</si>
  <si>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</si>
  <si>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</si>
  <si>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</si>
  <si>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</si>
  <si>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</si>
  <si>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</si>
  <si>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</si>
  <si>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</si>
  <si>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</si>
  <si>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</si>
  <si>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</si>
  <si>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</si>
  <si>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</si>
  <si>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</si>
  <si>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</si>
  <si>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</si>
  <si>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</si>
  <si>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</si>
  <si>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</si>
  <si>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</si>
  <si>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</si>
  <si>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</si>
  <si>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</si>
  <si>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</si>
  <si>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</si>
  <si>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</si>
  <si>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</si>
  <si>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</si>
  <si>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</si>
  <si>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</si>
  <si>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</si>
  <si>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</si>
  <si>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</si>
  <si>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</si>
  <si>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</si>
  <si>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</si>
  <si>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</si>
  <si>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</si>
  <si>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</si>
  <si>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</si>
  <si>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</si>
  <si>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</si>
  <si>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</si>
  <si>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</si>
  <si>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</si>
  <si>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</si>
  <si>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</si>
  <si>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</si>
  <si>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</si>
  <si>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</si>
  <si>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</si>
  <si>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</si>
  <si>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</si>
  <si>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</si>
  <si>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</si>
  <si>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</si>
  <si>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</si>
  <si>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</si>
  <si>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</si>
  <si>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</si>
  <si>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</si>
  <si>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</si>
  <si>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</si>
  <si>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</si>
  <si>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</si>
  <si>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</si>
  <si>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</si>
  <si>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</si>
  <si>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</si>
  <si>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</si>
  <si>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</si>
  <si>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</si>
  <si>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</si>
  <si>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</si>
  <si>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</si>
  <si>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</si>
  <si>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</si>
  <si>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</si>
  <si>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</si>
  <si>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</si>
  <si>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</si>
  <si>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</si>
  <si>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</si>
  <si>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</si>
  <si>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</si>
  <si>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</si>
  <si>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</si>
  <si>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</si>
  <si>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</si>
  <si>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</si>
  <si>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</si>
  <si>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</si>
  <si>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</si>
  <si>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</si>
  <si>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</si>
  <si>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</si>
  <si>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</si>
  <si>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</si>
  <si>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</si>
  <si>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</si>
  <si>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</si>
  <si>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</si>
  <si>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</si>
  <si>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</si>
  <si>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</si>
  <si>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</si>
  <si>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</si>
  <si>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</si>
  <si>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</si>
  <si>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</si>
  <si>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</si>
  <si>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</si>
  <si>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</si>
  <si>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</si>
  <si>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</si>
  <si>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</si>
  <si>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</si>
  <si>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</si>
  <si>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</si>
  <si>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</si>
  <si>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</si>
  <si>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</si>
  <si>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</si>
  <si>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</si>
  <si>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</si>
  <si>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</si>
  <si>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</si>
  <si>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</si>
  <si>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</si>
  <si>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</si>
  <si>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</si>
  <si>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</si>
  <si>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</si>
  <si>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</si>
  <si>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</si>
  <si>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</si>
  <si>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</si>
  <si>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</si>
  <si>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</si>
  <si>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</si>
  <si>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</si>
  <si>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</si>
  <si>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</si>
  <si>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</si>
  <si>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</si>
  <si>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</si>
  <si>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</si>
  <si>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</si>
  <si>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</si>
  <si>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</si>
  <si>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</si>
  <si>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</si>
  <si>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</si>
  <si>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</si>
  <si>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</si>
  <si>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</si>
  <si>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</si>
  <si>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</si>
  <si>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</si>
  <si>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</si>
  <si>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</si>
  <si>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</si>
  <si>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</si>
  <si>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</si>
  <si>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</si>
  <si>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</si>
  <si>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</si>
  <si>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</si>
  <si>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</si>
  <si>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</si>
  <si>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</si>
  <si>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</si>
  <si>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</si>
  <si>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</si>
  <si>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</si>
  <si>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</si>
  <si>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</si>
  <si>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</si>
  <si>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</si>
  <si>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</si>
  <si>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</si>
  <si>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</si>
  <si>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</si>
  <si>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</si>
  <si>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</si>
  <si>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</si>
  <si>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</si>
  <si>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</si>
  <si>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</si>
  <si>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</si>
  <si>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</si>
  <si>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</si>
  <si>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</si>
  <si>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</si>
  <si>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</si>
  <si>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</si>
  <si>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</si>
  <si>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</si>
  <si>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</si>
  <si>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</si>
  <si>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</si>
  <si>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</si>
  <si>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</si>
  <si>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</si>
  <si>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</si>
  <si>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</si>
  <si>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</si>
  <si>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</si>
  <si>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</si>
  <si>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</si>
  <si>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</si>
  <si>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</si>
  <si>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</si>
  <si>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</si>
  <si>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</si>
  <si>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</si>
  <si>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</si>
  <si>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</si>
  <si>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</si>
  <si>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</si>
  <si>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</si>
  <si>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</si>
  <si>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</si>
  <si>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</si>
  <si>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</si>
  <si>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</si>
  <si>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</si>
  <si>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</si>
  <si>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</si>
  <si>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</si>
  <si>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</si>
  <si>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</si>
  <si>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</si>
  <si>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</si>
  <si>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</si>
  <si>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</si>
  <si>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</si>
  <si>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</si>
  <si>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</si>
  <si>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</si>
  <si>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</si>
  <si>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</si>
  <si>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</si>
  <si>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</si>
  <si>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</si>
  <si>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</si>
  <si>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</si>
  <si>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</si>
  <si>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</si>
  <si>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</si>
  <si>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</si>
  <si>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</si>
  <si>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</si>
  <si>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</si>
  <si>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</si>
  <si>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</si>
  <si>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</si>
  <si>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</si>
  <si>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</si>
  <si>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</si>
  <si>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</si>
  <si>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</si>
  <si>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</si>
  <si>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</si>
  <si>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</si>
  <si>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</si>
  <si>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</si>
  <si>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</si>
  <si>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</si>
  <si>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</si>
  <si>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</si>
  <si>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</si>
  <si>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</si>
  <si>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</si>
  <si>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</si>
  <si>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</si>
  <si>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</si>
  <si>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</si>
  <si>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</si>
  <si>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</si>
  <si>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</si>
  <si>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</si>
  <si>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</si>
  <si>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</si>
  <si>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</si>
  <si>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</si>
  <si>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</si>
  <si>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</si>
  <si>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</si>
  <si>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</si>
  <si>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</si>
  <si>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</si>
  <si>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</si>
  <si>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</si>
  <si>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</si>
  <si>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</si>
  <si>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</si>
  <si>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</si>
  <si>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</si>
  <si>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</si>
  <si>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</si>
  <si>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</si>
  <si>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</si>
  <si>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</si>
  <si>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</si>
  <si>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</si>
  <si>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</si>
  <si>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</si>
  <si>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</si>
  <si>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</si>
  <si>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</si>
  <si>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</si>
  <si>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</si>
  <si>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</si>
  <si>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</si>
  <si>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</si>
  <si>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</si>
  <si>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</si>
  <si>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</si>
  <si>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</si>
  <si>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</si>
  <si>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</si>
  <si>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</si>
  <si>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</si>
  <si>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</si>
  <si>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</si>
  <si>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</si>
  <si>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</si>
  <si>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</si>
  <si>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</si>
  <si>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</si>
  <si>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</si>
  <si>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</si>
  <si>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</si>
  <si>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</si>
  <si>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</si>
  <si>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</si>
  <si>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</si>
  <si>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</si>
  <si>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</si>
  <si>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</si>
  <si>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</si>
  <si>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</si>
  <si>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</si>
  <si>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</si>
  <si>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</si>
  <si>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</si>
  <si>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</si>
  <si>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</si>
  <si>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</si>
  <si>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</si>
  <si>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</si>
  <si>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</si>
  <si>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</si>
  <si>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</si>
  <si>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</si>
  <si>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</si>
  <si>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</si>
  <si>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</si>
  <si>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</si>
  <si>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</si>
  <si>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</si>
  <si>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</si>
  <si>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</si>
  <si>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</si>
  <si>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</si>
  <si>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</si>
  <si>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</si>
  <si>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</si>
  <si>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</si>
  <si>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</si>
  <si>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</si>
  <si>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</si>
  <si>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</si>
  <si>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</si>
  <si>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</si>
  <si>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</si>
  <si>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</si>
  <si>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</si>
  <si>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</si>
  <si>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</si>
  <si>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</si>
  <si>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</si>
  <si>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</si>
  <si>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</si>
  <si>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</si>
  <si>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</si>
  <si>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</si>
  <si>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</si>
  <si>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</si>
  <si>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</si>
  <si>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</si>
  <si>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</si>
  <si>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</si>
  <si>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</si>
  <si>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</si>
  <si>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</si>
  <si>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</si>
  <si>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</si>
  <si>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</si>
  <si>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</si>
  <si>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</si>
  <si>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</si>
  <si>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</si>
  <si>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</si>
  <si>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</si>
  <si>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</si>
  <si>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</si>
  <si>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</si>
  <si>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</si>
  <si>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</si>
  <si>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</si>
  <si>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</si>
  <si>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</si>
  <si>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</si>
  <si>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</si>
  <si>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</si>
  <si>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</si>
  <si>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</si>
  <si>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</si>
  <si>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</si>
  <si>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</si>
  <si>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</si>
  <si>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</si>
  <si>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</si>
  <si>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</si>
  <si>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</si>
  <si>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</si>
  <si>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</si>
  <si>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</si>
  <si>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</si>
  <si>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</si>
  <si>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</si>
  <si>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</si>
  <si>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</si>
  <si>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</si>
  <si>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</si>
  <si>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</si>
  <si>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</si>
  <si>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</si>
  <si>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</si>
  <si>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</si>
  <si>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</si>
  <si>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</si>
  <si>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</si>
  <si>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</si>
  <si>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</si>
  <si>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</si>
  <si>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</si>
  <si>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</si>
  <si>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</si>
  <si>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</si>
  <si>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</si>
  <si>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</si>
  <si>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</si>
  <si>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</si>
  <si>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</si>
  <si>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</si>
  <si>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</si>
  <si>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</si>
  <si>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</si>
  <si>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</si>
  <si>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</si>
  <si>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</si>
  <si>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</si>
  <si>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</si>
  <si>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</si>
  <si>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</si>
  <si>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</si>
  <si>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</si>
  <si>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</si>
  <si>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</si>
  <si>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</si>
  <si>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</si>
  <si>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</si>
  <si>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</si>
  <si>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</si>
  <si>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</si>
  <si>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</si>
  <si>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</si>
  <si>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</si>
  <si>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</si>
  <si>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</si>
  <si>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</si>
  <si>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</si>
  <si>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</si>
  <si>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</si>
  <si>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</si>
  <si>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</si>
  <si>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</si>
  <si>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</si>
  <si>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</si>
  <si>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</si>
  <si>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</si>
  <si>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</si>
  <si>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</si>
  <si>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</si>
  <si>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</si>
  <si>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</si>
  <si>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</si>
  <si>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</si>
  <si>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</si>
  <si>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</si>
  <si>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</si>
  <si>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</si>
  <si>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</si>
  <si>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</si>
  <si>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</si>
  <si>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</si>
  <si>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</si>
  <si>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</si>
  <si>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</si>
  <si>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</si>
  <si>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</si>
  <si>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</si>
  <si>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</si>
  <si>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</si>
  <si>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</si>
  <si>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</si>
  <si>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</si>
  <si>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</si>
  <si>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</si>
  <si>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</si>
  <si>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</si>
  <si>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</si>
  <si>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</si>
  <si>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</si>
  <si>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</si>
  <si>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</si>
  <si>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</si>
  <si>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</si>
  <si>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</si>
  <si>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</si>
  <si>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</si>
  <si>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</si>
  <si>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</si>
  <si>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</si>
  <si>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</si>
  <si>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</si>
  <si>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</si>
  <si>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</si>
  <si>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</si>
  <si>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</si>
  <si>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</si>
  <si>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</si>
  <si>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</si>
  <si>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</si>
  <si>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</si>
  <si>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</si>
  <si>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</si>
  <si>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</si>
  <si>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</si>
  <si>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</si>
  <si>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</si>
  <si>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</si>
  <si>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</si>
  <si>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</si>
  <si>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</si>
  <si>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</si>
  <si>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</si>
  <si>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</si>
  <si>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</si>
  <si>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</si>
  <si>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</si>
  <si>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</si>
  <si>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</si>
  <si>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</si>
  <si>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</si>
  <si>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</si>
  <si>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</si>
  <si>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</si>
  <si>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</si>
  <si>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</si>
  <si>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</si>
  <si>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</si>
  <si>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</si>
  <si>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</si>
  <si>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</si>
  <si>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</si>
  <si>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</si>
  <si>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</si>
  <si>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</si>
  <si>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</si>
  <si>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</si>
  <si>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</si>
  <si>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</si>
  <si>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</si>
  <si>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</si>
  <si>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</si>
  <si>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</si>
  <si>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</si>
  <si>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</si>
  <si>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</si>
  <si>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</si>
  <si>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</si>
  <si>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</si>
  <si>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</si>
  <si>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</si>
  <si>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</si>
  <si>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</si>
  <si>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</si>
  <si>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</si>
  <si>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</si>
  <si>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</si>
  <si>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</si>
  <si>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</si>
  <si>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</si>
  <si>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</si>
  <si>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</si>
  <si>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</si>
  <si>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</si>
  <si>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</si>
  <si>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</si>
  <si>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</si>
  <si>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</si>
  <si>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</si>
  <si>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</si>
  <si>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</si>
  <si>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</si>
  <si>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</si>
  <si>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</si>
  <si>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</si>
  <si>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</si>
  <si>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</si>
  <si>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</si>
  <si>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</si>
  <si>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</si>
  <si>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</si>
  <si>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</si>
  <si>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</si>
  <si>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</si>
  <si>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</si>
  <si>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</si>
  <si>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</si>
  <si>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</si>
  <si>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</si>
  <si>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</si>
  <si>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</si>
  <si>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</si>
  <si>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</si>
  <si>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</si>
  <si>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</si>
  <si>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</si>
  <si>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</si>
  <si>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</si>
  <si>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</si>
  <si>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</si>
  <si>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</si>
  <si>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</si>
  <si>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</si>
  <si>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</si>
  <si>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</si>
  <si>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</si>
  <si>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</si>
  <si>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</si>
  <si>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</si>
  <si>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</si>
  <si>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</si>
  <si>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</si>
  <si>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</si>
  <si>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</si>
  <si>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</si>
  <si>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</si>
  <si>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</si>
  <si>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</si>
  <si>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</si>
  <si>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</si>
  <si>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</si>
  <si>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</si>
  <si>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</si>
  <si>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</si>
  <si>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</si>
  <si>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</si>
  <si>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</si>
  <si>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</si>
  <si>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</si>
  <si>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</si>
  <si>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</si>
  <si>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</si>
  <si>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</si>
  <si>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</si>
  <si>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</si>
  <si>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</si>
  <si>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</si>
  <si>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</si>
  <si>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</si>
  <si>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</si>
  <si>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</si>
  <si>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</si>
  <si>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</si>
  <si>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</si>
  <si>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</si>
  <si>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</si>
  <si>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</si>
  <si>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</si>
  <si>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</si>
  <si>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</si>
  <si>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</si>
  <si>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</si>
  <si>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</si>
  <si>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</si>
  <si>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</si>
  <si>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</si>
  <si>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</si>
  <si>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</si>
  <si>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</si>
  <si>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</si>
  <si>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</si>
  <si>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</si>
  <si>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</si>
  <si>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</si>
  <si>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</si>
  <si>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</si>
  <si>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</si>
  <si>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</si>
  <si>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</si>
  <si>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</si>
  <si>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</si>
  <si>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</si>
  <si>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</si>
  <si>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</si>
  <si>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</si>
  <si>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</si>
  <si>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</si>
  <si>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</si>
  <si>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</si>
  <si>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</si>
  <si>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</si>
  <si>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</si>
  <si>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</si>
  <si>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</si>
  <si>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</si>
  <si>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</si>
  <si>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</si>
  <si>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</si>
  <si>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</si>
  <si>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</si>
  <si>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</si>
  <si>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</si>
  <si>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</si>
  <si>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</si>
  <si>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</si>
  <si>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</si>
  <si>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</si>
  <si>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</si>
  <si>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</si>
  <si>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</si>
  <si>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</si>
  <si>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</si>
  <si>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</si>
  <si>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</si>
  <si>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</si>
  <si>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</si>
  <si>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</si>
  <si>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</si>
  <si>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</si>
  <si>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</si>
  <si>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</si>
  <si>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</si>
  <si>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</si>
  <si>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</si>
  <si>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</si>
  <si>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</si>
  <si>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</si>
  <si>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</si>
  <si>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</si>
  <si>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</si>
  <si>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</si>
  <si>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</si>
  <si>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</si>
  <si>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</si>
  <si>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</si>
  <si>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</si>
  <si>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</si>
  <si>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</si>
  <si>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</si>
  <si>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</si>
  <si>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</si>
  <si>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</si>
  <si>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</si>
  <si>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</si>
  <si>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</si>
  <si>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</si>
  <si>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</si>
  <si>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</si>
  <si>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</si>
  <si>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</si>
  <si>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</si>
  <si>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</si>
  <si>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</si>
  <si>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</si>
  <si>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</si>
  <si>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</si>
  <si>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</si>
  <si>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</si>
  <si>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</si>
  <si>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</si>
  <si>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</si>
  <si>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</si>
  <si>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</si>
  <si>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</si>
  <si>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</si>
  <si>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</si>
  <si>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</si>
  <si>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</si>
  <si>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</si>
  <si>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</si>
  <si>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</si>
  <si>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</si>
  <si>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</si>
  <si>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</si>
  <si>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</si>
  <si>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</si>
  <si>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</si>
  <si>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</si>
  <si>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</si>
  <si>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</si>
  <si>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</si>
  <si>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</si>
  <si>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</si>
  <si>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</si>
  <si>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</si>
  <si>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</si>
  <si>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</si>
  <si>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</si>
  <si>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</si>
  <si>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</si>
  <si>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</si>
  <si>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</si>
  <si>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</si>
  <si>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</si>
  <si>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</si>
  <si>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</si>
  <si>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</si>
  <si>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</si>
  <si>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</si>
  <si>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</si>
  <si>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</si>
  <si>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</si>
  <si>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</si>
  <si>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</si>
  <si>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</si>
  <si>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</si>
  <si>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</si>
  <si>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</si>
  <si>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</si>
  <si>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</si>
  <si>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</si>
  <si>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</si>
  <si>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</si>
  <si>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</si>
  <si>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</si>
  <si>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</si>
  <si>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</si>
  <si>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</si>
  <si>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</si>
  <si>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</si>
  <si>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</si>
  <si>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</si>
  <si>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</si>
  <si>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</si>
  <si>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</si>
  <si>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</si>
  <si>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</si>
  <si>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</si>
  <si>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</si>
  <si>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</si>
  <si>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</si>
  <si>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</si>
  <si>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</si>
  <si>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</si>
  <si>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</si>
  <si>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</si>
  <si>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</si>
  <si>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</si>
  <si>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</si>
  <si>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</si>
  <si>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</si>
  <si>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</si>
  <si>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</si>
  <si>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</si>
  <si>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</si>
  <si>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</si>
  <si>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</si>
  <si>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</si>
  <si>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</si>
  <si>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</si>
  <si>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</si>
  <si>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</si>
  <si>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</si>
  <si>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</si>
  <si>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</si>
  <si>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</si>
  <si>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</si>
  <si>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</si>
  <si>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</si>
  <si>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</si>
  <si>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</si>
  <si>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</si>
  <si>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</si>
  <si>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</si>
  <si>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</si>
  <si>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</si>
  <si>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</si>
  <si>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</si>
  <si>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</si>
  <si>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</si>
  <si>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</si>
  <si>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</si>
  <si>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</si>
  <si>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</si>
  <si>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</si>
  <si>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</si>
  <si>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</si>
  <si>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</si>
  <si>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</si>
  <si>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</si>
  <si>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</si>
  <si>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</si>
  <si>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</si>
  <si>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</si>
  <si>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</si>
  <si>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</si>
  <si>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</si>
  <si>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</si>
  <si>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</si>
  <si>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</si>
  <si>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</si>
  <si>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</si>
  <si>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</si>
  <si>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</si>
  <si>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</si>
  <si>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</si>
  <si>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</si>
  <si>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</si>
  <si>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</si>
  <si>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</si>
  <si>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</si>
  <si>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</si>
  <si>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</si>
  <si>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</si>
  <si>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</si>
  <si>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</si>
  <si>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</si>
  <si>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</si>
  <si>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</si>
  <si>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</si>
  <si>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</si>
  <si>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</si>
  <si>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</si>
  <si>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</si>
  <si>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</si>
  <si>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</si>
  <si>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</si>
  <si>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</si>
  <si>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</si>
  <si>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</si>
  <si>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</si>
  <si>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</si>
  <si>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</si>
  <si>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</si>
  <si>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</si>
  <si>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</si>
  <si>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</si>
  <si>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</si>
  <si>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</si>
  <si>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</si>
  <si>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</si>
  <si>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</si>
  <si>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</si>
  <si>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</si>
  <si>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</si>
  <si>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</si>
  <si>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</si>
  <si>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</si>
  <si>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</si>
  <si>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</si>
  <si>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</si>
  <si>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</si>
  <si>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</si>
  <si>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</si>
  <si>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</si>
  <si>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</si>
  <si>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</si>
  <si>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</si>
  <si>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</si>
  <si>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</si>
  <si>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</si>
  <si>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</si>
  <si>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</si>
  <si>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</si>
  <si>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</si>
  <si>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</si>
  <si>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</si>
  <si>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</si>
  <si>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</si>
  <si>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</si>
  <si>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</si>
  <si>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</si>
  <si>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</si>
  <si>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</si>
  <si>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</si>
  <si>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</si>
  <si>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</si>
  <si>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</si>
  <si>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</si>
  <si>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</si>
  <si>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</si>
  <si>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</si>
  <si>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</si>
  <si>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</si>
  <si>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</si>
  <si>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</si>
  <si>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</si>
  <si>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</si>
  <si>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</si>
  <si>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</si>
  <si>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</si>
  <si>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</si>
  <si>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</si>
  <si>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</si>
  <si>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</si>
  <si>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</si>
  <si>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</si>
  <si>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</si>
  <si>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</si>
  <si>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</si>
  <si>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</si>
  <si>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</si>
  <si>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</si>
  <si>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</si>
  <si>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</si>
  <si>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</si>
  <si>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</si>
  <si>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</si>
  <si>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</si>
  <si>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</si>
  <si>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</si>
  <si>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</si>
  <si>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</si>
  <si>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</si>
  <si>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</si>
  <si>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</si>
  <si>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</si>
  <si>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</si>
  <si>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</si>
  <si>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</si>
  <si>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</si>
  <si>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</si>
  <si>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</si>
  <si>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</si>
  <si>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</si>
  <si>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</si>
  <si>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</si>
  <si>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</si>
  <si>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</si>
  <si>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</si>
  <si>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</si>
  <si>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</si>
  <si>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</si>
  <si>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</si>
  <si>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</si>
  <si>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</si>
  <si>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</si>
  <si>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</si>
  <si>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</si>
  <si>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</si>
  <si>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</si>
  <si>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</si>
  <si>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</si>
  <si>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</si>
  <si>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</si>
  <si>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</si>
  <si>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</si>
  <si>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</si>
  <si>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</si>
  <si>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</si>
  <si>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</si>
  <si>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</si>
  <si>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</si>
  <si>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</si>
  <si>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</si>
  <si>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</si>
  <si>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</si>
  <si>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</si>
  <si>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</si>
  <si>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</si>
  <si>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</si>
  <si>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</si>
  <si>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</si>
  <si>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</si>
  <si>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</si>
  <si>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</si>
  <si>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</si>
  <si>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</si>
  <si>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</si>
  <si>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</si>
  <si>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</si>
  <si>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</si>
  <si>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</si>
  <si>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</si>
  <si>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</si>
  <si>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</si>
  <si>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</si>
  <si>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</si>
  <si>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</si>
  <si>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</si>
  <si>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</si>
  <si>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</si>
  <si>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</si>
  <si>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</si>
  <si>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</si>
  <si>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</si>
  <si>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</si>
  <si>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</si>
  <si>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</si>
  <si>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</si>
  <si>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</si>
  <si>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</si>
  <si>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</si>
  <si>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</si>
  <si>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</si>
  <si>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</si>
  <si>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</si>
  <si>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</si>
  <si>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</si>
  <si>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</si>
  <si>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</si>
  <si>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</si>
  <si>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</si>
  <si>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</si>
  <si>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</si>
  <si>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</si>
  <si>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</si>
  <si>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</si>
  <si>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</si>
  <si>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</si>
  <si>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</si>
  <si>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</si>
  <si>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</si>
  <si>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</si>
  <si>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</si>
  <si>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</si>
  <si>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</si>
  <si>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</si>
  <si>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</si>
  <si>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</si>
  <si>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</si>
  <si>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</si>
  <si>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</si>
  <si>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</si>
  <si>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</si>
  <si>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</si>
  <si>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</si>
  <si>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</si>
  <si>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</si>
  <si>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</si>
  <si>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</si>
  <si>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</si>
  <si>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</si>
  <si>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</si>
  <si>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</si>
  <si>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</si>
  <si>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</si>
  <si>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</si>
  <si>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</si>
  <si>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</si>
  <si>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</si>
  <si>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</si>
  <si>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</si>
  <si>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</si>
  <si>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</si>
  <si>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</si>
  <si>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</si>
  <si>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</si>
  <si>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</si>
  <si>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</si>
  <si>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</si>
  <si>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</si>
  <si>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</si>
  <si>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</si>
  <si>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</si>
  <si>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</si>
  <si>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</si>
  <si>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</si>
  <si>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</si>
  <si>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</si>
  <si>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</si>
  <si>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</si>
  <si>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</si>
  <si>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</si>
  <si>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</si>
  <si>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</si>
  <si>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</si>
  <si>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</si>
  <si>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</si>
  <si>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</si>
  <si>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</si>
  <si>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</si>
  <si>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</si>
  <si>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</si>
  <si>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</si>
  <si>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</si>
  <si>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</si>
  <si>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</si>
  <si>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</si>
  <si>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</si>
  <si>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</si>
  <si>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</si>
  <si>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</si>
  <si>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</si>
  <si>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</si>
  <si>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</si>
  <si>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</si>
  <si>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</si>
  <si>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</si>
  <si>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</si>
  <si>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</si>
  <si>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</si>
  <si>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</si>
  <si>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</si>
  <si>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</si>
  <si>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</si>
  <si>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</si>
  <si>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</si>
  <si>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</si>
  <si>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</si>
  <si>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</si>
  <si>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</si>
  <si>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</si>
  <si>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</si>
  <si>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</si>
  <si>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</si>
  <si>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</si>
  <si>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</si>
  <si>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</si>
  <si>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</si>
  <si>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</si>
  <si>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</si>
  <si>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</si>
  <si>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</si>
  <si>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</si>
  <si>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</si>
  <si>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</si>
  <si>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</si>
  <si>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</si>
  <si>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</si>
  <si>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</si>
  <si>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</si>
  <si>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</si>
  <si>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</si>
  <si>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</si>
  <si>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</si>
  <si>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</si>
  <si>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</si>
  <si>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</si>
  <si>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</si>
  <si>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</si>
  <si>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</si>
  <si>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</si>
  <si>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</si>
  <si>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</si>
  <si>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</si>
  <si>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</si>
  <si>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</si>
  <si>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</si>
  <si>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</si>
  <si>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</si>
  <si>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</si>
  <si>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</si>
  <si>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</si>
  <si>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</si>
  <si>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</si>
  <si>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</si>
  <si>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</si>
  <si>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</si>
  <si>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</si>
  <si>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</si>
  <si>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</si>
  <si>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</si>
  <si>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</si>
  <si>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</si>
  <si>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</si>
  <si>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</si>
  <si>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</si>
  <si>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</si>
  <si>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</si>
  <si>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</si>
  <si>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</si>
  <si>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</si>
  <si>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</si>
  <si>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</si>
  <si>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</si>
  <si>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</si>
  <si>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</si>
  <si>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</si>
  <si>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</si>
  <si>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</si>
  <si>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</si>
  <si>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</si>
  <si>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</si>
  <si>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</si>
  <si>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</si>
  <si>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</si>
  <si>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</si>
  <si>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</si>
  <si>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</si>
  <si>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</si>
  <si>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</si>
  <si>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</si>
  <si>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</si>
  <si>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</si>
  <si>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</si>
  <si>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</si>
  <si>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</si>
  <si>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</si>
  <si>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</si>
  <si>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</si>
  <si>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</si>
  <si>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</si>
  <si>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</si>
  <si>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</si>
  <si>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</si>
  <si>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</si>
  <si>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</si>
  <si>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</si>
  <si>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</si>
  <si>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</si>
  <si>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</si>
  <si>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</si>
  <si>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</si>
  <si>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</si>
  <si>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</si>
  <si>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</si>
  <si>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</si>
  <si>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</si>
  <si>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</si>
  <si>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</si>
  <si>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</si>
  <si>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</si>
  <si>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</si>
  <si>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</si>
  <si>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</si>
  <si>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</si>
  <si>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</si>
  <si>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</si>
  <si>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</si>
  <si>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</si>
  <si>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</si>
  <si>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</si>
  <si>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</si>
  <si>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</si>
  <si>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</si>
  <si>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</si>
  <si>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</si>
  <si>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</si>
  <si>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</si>
  <si>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</si>
  <si>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</si>
  <si>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</si>
  <si>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</si>
  <si>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</si>
  <si>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</si>
  <si>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</si>
  <si>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</si>
  <si>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</si>
  <si>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</si>
  <si>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</si>
  <si>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</si>
  <si>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</si>
  <si>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</si>
  <si>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</si>
  <si>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</si>
  <si>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</si>
  <si>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</si>
  <si>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</si>
  <si>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</si>
  <si>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</si>
  <si>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</si>
  <si>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</si>
  <si>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</si>
  <si>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</si>
  <si>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</si>
  <si>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</si>
  <si>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</si>
  <si>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</si>
  <si>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</si>
  <si>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</si>
  <si>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</si>
  <si>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</si>
  <si>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</si>
  <si>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</si>
  <si>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</si>
  <si>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</si>
  <si>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</si>
  <si>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</si>
  <si>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</si>
  <si>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</si>
  <si>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</si>
  <si>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</si>
  <si>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</si>
  <si>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</si>
  <si>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</si>
  <si>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</si>
  <si>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</si>
  <si>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</si>
  <si>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</si>
  <si>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</si>
  <si>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</si>
  <si>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</si>
  <si>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</si>
  <si>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</si>
  <si>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</si>
  <si>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</si>
  <si>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</si>
  <si>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</si>
  <si>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</si>
  <si>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</si>
  <si>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</si>
  <si>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</si>
  <si>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</si>
  <si>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</si>
  <si>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</si>
  <si>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</si>
  <si>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</si>
  <si>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</si>
  <si>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</si>
  <si>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</si>
  <si>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</si>
  <si>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</si>
  <si>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</si>
  <si>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</si>
  <si>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</si>
  <si>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</si>
  <si>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</si>
  <si>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</si>
  <si>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</si>
  <si>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</si>
  <si>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</si>
  <si>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</si>
  <si>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</si>
  <si>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</si>
  <si>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</si>
  <si>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</si>
  <si>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</si>
  <si>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</si>
  <si>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</si>
  <si>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</si>
  <si>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</si>
  <si>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</si>
  <si>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</si>
  <si>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</si>
  <si>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</si>
  <si>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</si>
  <si>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</si>
  <si>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</si>
  <si>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</si>
  <si>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</si>
  <si>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</si>
  <si>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</si>
  <si>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</si>
  <si>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</si>
  <si>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</si>
  <si>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</si>
  <si>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</si>
  <si>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</si>
  <si>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</si>
  <si>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</si>
  <si>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</si>
  <si>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</si>
  <si>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</si>
  <si>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</si>
  <si>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</si>
  <si>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</si>
  <si>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</si>
  <si>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</si>
  <si>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</si>
  <si>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</si>
  <si>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</si>
  <si>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</si>
  <si>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</si>
  <si>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</si>
  <si>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</si>
  <si>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</si>
  <si>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</si>
  <si>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</si>
  <si>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</si>
  <si>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</si>
  <si>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</si>
  <si>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</si>
  <si>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</si>
  <si>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</si>
  <si>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</si>
  <si>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</si>
  <si>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</si>
  <si>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</si>
  <si>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</si>
  <si>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</si>
  <si>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</si>
  <si>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</si>
  <si>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</si>
  <si>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</si>
  <si>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</si>
  <si>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</si>
  <si>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</si>
  <si>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</si>
  <si>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</si>
  <si>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</si>
  <si>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</si>
  <si>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</si>
  <si>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</si>
  <si>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</si>
  <si>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</si>
  <si>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</si>
  <si>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</si>
  <si>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</si>
  <si>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</si>
  <si>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</si>
  <si>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</si>
  <si>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</si>
  <si>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</si>
  <si>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</si>
  <si>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</si>
  <si>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</si>
  <si>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</si>
  <si>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</si>
  <si>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</si>
  <si>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</si>
  <si>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</si>
  <si>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</si>
  <si>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</si>
  <si>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</si>
  <si>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</si>
  <si>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</si>
  <si>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</si>
  <si>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</si>
  <si>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</si>
  <si>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</si>
  <si>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</si>
  <si>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</si>
  <si>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</si>
  <si>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</si>
  <si>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</si>
  <si>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</si>
  <si>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</si>
  <si>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</si>
  <si>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</si>
  <si>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</si>
  <si>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</si>
  <si>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</si>
  <si>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</si>
  <si>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</si>
  <si>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</si>
  <si>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</si>
  <si>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</si>
  <si>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</si>
  <si>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</si>
  <si>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</si>
  <si>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</si>
  <si>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</si>
  <si>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</si>
  <si>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</si>
  <si>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</si>
  <si>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</si>
  <si>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</si>
  <si>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</si>
  <si>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</si>
  <si>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</si>
  <si>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</si>
  <si>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</si>
  <si>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</si>
  <si>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</si>
  <si>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</si>
  <si>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</si>
  <si>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</si>
  <si>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</si>
  <si>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</si>
  <si>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</si>
  <si>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</si>
  <si>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</si>
  <si>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</si>
  <si>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</si>
  <si>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</si>
  <si>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</si>
  <si>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</si>
  <si>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</si>
  <si>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</si>
  <si>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</si>
  <si>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</si>
  <si>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</si>
  <si>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</si>
  <si>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</si>
  <si>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</si>
  <si>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</si>
  <si>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</si>
  <si>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</si>
  <si>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</si>
  <si>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</si>
  <si>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</si>
  <si>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</si>
  <si>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</si>
  <si>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</si>
  <si>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</si>
  <si>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</si>
  <si>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</si>
  <si>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</si>
  <si>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</si>
  <si>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</si>
  <si>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</si>
  <si>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</si>
  <si>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</si>
  <si>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</si>
  <si>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</si>
  <si>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</si>
  <si>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</si>
  <si>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</si>
  <si>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</si>
  <si>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</si>
  <si>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</si>
  <si>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</si>
  <si>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</si>
  <si>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</si>
  <si>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</si>
  <si>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</si>
  <si>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</si>
  <si>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</si>
  <si>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</si>
  <si>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</si>
  <si>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</si>
  <si>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</si>
  <si>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</si>
  <si>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</si>
  <si>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</si>
  <si>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</si>
  <si>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</si>
  <si>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</si>
  <si>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</si>
  <si>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</si>
  <si>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</si>
  <si>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</si>
  <si>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</si>
  <si>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</si>
  <si>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</si>
  <si>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</si>
  <si>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</si>
  <si>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</si>
  <si>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</si>
  <si>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</si>
  <si>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</si>
  <si>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</si>
  <si>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</si>
  <si>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</si>
  <si>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</si>
  <si>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</si>
  <si>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</si>
  <si>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</si>
  <si>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</si>
  <si>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</si>
  <si>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</si>
  <si>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</si>
  <si>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</si>
  <si>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</si>
  <si>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</si>
  <si>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</si>
  <si>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</si>
  <si>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</si>
  <si>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</si>
  <si>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</si>
  <si>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</si>
  <si>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</si>
  <si>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</si>
  <si>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</si>
  <si>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</si>
  <si>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</si>
  <si>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</si>
  <si>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</si>
  <si>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</si>
  <si>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</si>
  <si>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</si>
  <si>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</si>
  <si>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</si>
  <si>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</si>
  <si>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</si>
  <si>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</si>
  <si>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</si>
  <si>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</si>
  <si>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</si>
  <si>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</si>
  <si>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</si>
  <si>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</si>
  <si>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</si>
  <si>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</si>
  <si>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</si>
  <si>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</si>
  <si>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</si>
  <si>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</si>
  <si>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</si>
  <si>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</si>
  <si>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</si>
  <si>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</si>
  <si>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</si>
  <si>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</si>
  <si>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</si>
  <si>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</si>
  <si>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</si>
  <si>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</si>
  <si>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</si>
  <si>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</si>
  <si>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</si>
  <si>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</si>
  <si>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</si>
  <si>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</si>
  <si>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</si>
  <si>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</si>
  <si>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</si>
  <si>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</si>
  <si>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</si>
  <si>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</si>
  <si>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</si>
  <si>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</si>
  <si>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</si>
  <si>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</si>
  <si>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</si>
  <si>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</si>
  <si>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</si>
  <si>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</si>
  <si>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</si>
  <si>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</si>
  <si>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</si>
  <si>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</si>
  <si>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</si>
  <si>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</si>
  <si>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</si>
  <si>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</si>
  <si>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</si>
  <si>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</si>
  <si>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</si>
  <si>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</si>
  <si>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</si>
  <si>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</si>
  <si>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</si>
  <si>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</si>
  <si>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</si>
  <si>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</si>
  <si>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</si>
  <si>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</si>
  <si>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</si>
  <si>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</si>
  <si>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</si>
  <si>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</si>
  <si>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</si>
  <si>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</si>
  <si>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</si>
  <si>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</si>
  <si>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</si>
  <si>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</si>
  <si>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</si>
  <si>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</si>
  <si>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</si>
  <si>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</si>
  <si>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</si>
  <si>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</si>
  <si>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</si>
  <si>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</si>
  <si>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</si>
  <si>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</si>
  <si>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</si>
  <si>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</si>
  <si>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</si>
  <si>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</si>
  <si>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</si>
  <si>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</si>
  <si>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</si>
  <si>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</si>
  <si>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</si>
  <si>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</si>
  <si>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</si>
  <si>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</si>
  <si>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</si>
  <si>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</si>
  <si>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</si>
  <si>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</si>
  <si>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</si>
  <si>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</si>
  <si>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</si>
  <si>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</si>
  <si>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</si>
  <si>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</si>
  <si>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</si>
  <si>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</si>
  <si>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</si>
  <si>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</si>
  <si>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</si>
  <si>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</si>
  <si>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</si>
  <si>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</si>
  <si>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</si>
  <si>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</si>
  <si>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</si>
  <si>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</si>
  <si>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</si>
  <si>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</si>
  <si>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</si>
  <si>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</si>
  <si>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</si>
  <si>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</si>
  <si>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</si>
  <si>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</si>
  <si>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</si>
  <si>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</si>
  <si>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</si>
  <si>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</si>
  <si>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</si>
  <si>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</si>
  <si>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</si>
  <si>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</si>
  <si>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</si>
  <si>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</si>
  <si>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</si>
  <si>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</si>
  <si>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</si>
  <si>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</si>
  <si>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</si>
  <si>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</si>
  <si>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</si>
  <si>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</si>
  <si>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</si>
  <si>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</si>
  <si>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</si>
  <si>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</si>
  <si>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</si>
  <si>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</si>
  <si>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</si>
  <si>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</si>
  <si>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</si>
  <si>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</si>
  <si>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</si>
  <si>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</si>
  <si>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</si>
  <si>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</si>
  <si>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</si>
  <si>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</si>
  <si>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</si>
  <si>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</si>
  <si>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</si>
  <si>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</si>
  <si>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</si>
  <si>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</si>
  <si>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</si>
  <si>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</si>
  <si>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</si>
  <si>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</si>
  <si>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</si>
  <si>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</si>
  <si>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</si>
  <si>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</si>
  <si>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</si>
  <si>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</si>
  <si>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</si>
  <si>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</si>
  <si>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</si>
  <si>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</si>
  <si>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</si>
  <si>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</si>
  <si>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</si>
  <si>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</si>
  <si>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</si>
  <si>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</si>
  <si>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</si>
  <si>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</si>
  <si>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</si>
  <si>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</si>
  <si>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</si>
  <si>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</si>
  <si>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</si>
  <si>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</si>
  <si>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</si>
  <si>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</si>
  <si>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</si>
  <si>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</si>
  <si>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</si>
  <si>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</si>
  <si>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</si>
  <si>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</si>
  <si>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</si>
  <si>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</si>
  <si>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</si>
  <si>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</si>
  <si>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</si>
  <si>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</si>
  <si>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</si>
  <si>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</si>
  <si>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</si>
  <si>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</si>
  <si>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</si>
  <si>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</si>
  <si>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</si>
  <si>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</si>
  <si>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</si>
  <si>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</si>
  <si>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</si>
  <si>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</si>
  <si>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</si>
  <si>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</si>
  <si>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</si>
  <si>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</si>
  <si>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</si>
  <si>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</si>
  <si>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</si>
  <si>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</si>
  <si>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</si>
  <si>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</si>
  <si>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</si>
  <si>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</si>
  <si>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</si>
  <si>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</si>
  <si>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</si>
  <si>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</si>
  <si>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</si>
  <si>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</si>
  <si>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</si>
  <si>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</si>
  <si>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</si>
  <si>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</si>
  <si>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</si>
  <si>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</si>
  <si>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</si>
  <si>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</si>
  <si>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</si>
  <si>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</si>
  <si>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</si>
  <si>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</si>
  <si>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</si>
  <si>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</si>
  <si>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</si>
  <si>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</si>
  <si>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</si>
  <si>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</si>
  <si>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</si>
  <si>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</si>
  <si>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</si>
  <si>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</si>
  <si>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</si>
  <si>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</si>
  <si>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</si>
  <si>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</si>
  <si>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</si>
  <si>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</si>
  <si>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</si>
  <si>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</si>
  <si>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</si>
  <si>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</si>
  <si>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</si>
  <si>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</si>
  <si>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</si>
  <si>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</si>
  <si>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</si>
  <si>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</si>
  <si>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</si>
  <si>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</si>
  <si>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</si>
  <si>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</si>
  <si>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</si>
  <si>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</si>
  <si>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</si>
  <si>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</si>
  <si>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</si>
  <si>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</si>
  <si>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</si>
  <si>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</si>
  <si>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</si>
  <si>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</si>
  <si>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</si>
  <si>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</si>
  <si>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</si>
  <si>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</si>
  <si>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</si>
  <si>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</si>
  <si>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</si>
  <si>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</si>
  <si>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</si>
  <si>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</si>
  <si>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</si>
  <si>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</si>
  <si>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</si>
  <si>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</si>
  <si>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</si>
  <si>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</si>
  <si>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</si>
  <si>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</si>
  <si>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</si>
  <si>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</si>
  <si>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</si>
  <si>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</si>
  <si>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</si>
  <si>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</si>
  <si>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</si>
  <si>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</si>
  <si>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</si>
  <si>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</si>
  <si>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</si>
  <si>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</si>
  <si>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</si>
  <si>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</si>
  <si>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</si>
  <si>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</si>
  <si>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</si>
  <si>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</si>
  <si>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</si>
  <si>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</si>
  <si>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</si>
  <si>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</si>
  <si>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</si>
  <si>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</si>
  <si>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</si>
  <si>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</si>
  <si>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</si>
  <si>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</si>
  <si>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</si>
  <si>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</si>
  <si>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</si>
  <si>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</si>
  <si>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</si>
  <si>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</si>
  <si>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</si>
  <si>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</si>
  <si>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</si>
  <si>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</si>
  <si>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</si>
  <si>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</si>
  <si>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</si>
  <si>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</si>
  <si>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</si>
  <si>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</si>
  <si>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</si>
  <si>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</si>
  <si>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</si>
  <si>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</si>
  <si>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</si>
  <si>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</si>
  <si>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</si>
  <si>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</si>
  <si>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</si>
  <si>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</si>
  <si>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</si>
  <si>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</si>
  <si>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</si>
  <si>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</si>
  <si>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</si>
  <si>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</si>
  <si>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</si>
  <si>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</si>
  <si>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</si>
  <si>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</si>
  <si>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</si>
  <si>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</si>
  <si>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</si>
  <si>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</si>
  <si>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</si>
  <si>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</si>
  <si>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</si>
  <si>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</si>
  <si>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</si>
  <si>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</si>
  <si>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</si>
  <si>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</si>
  <si>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</si>
  <si>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</si>
  <si>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</si>
  <si>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</si>
  <si>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</si>
  <si>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</si>
  <si>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</si>
  <si>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</si>
  <si>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</si>
  <si>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</si>
  <si>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</si>
  <si>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</si>
  <si>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</si>
  <si>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</si>
  <si>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</si>
  <si>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</si>
  <si>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</si>
  <si>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</si>
  <si>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</si>
  <si>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</si>
  <si>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</si>
  <si>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</si>
  <si>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</si>
  <si>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</si>
  <si>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</si>
  <si>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</si>
  <si>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</si>
  <si>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</si>
  <si>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</si>
  <si>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</si>
  <si>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</si>
  <si>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</si>
  <si>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</si>
  <si>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</si>
  <si>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</si>
  <si>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</si>
  <si>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</si>
  <si>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</si>
  <si>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</si>
  <si>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</si>
  <si>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</si>
  <si>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</si>
  <si>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</si>
  <si>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</si>
  <si>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</si>
  <si>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</si>
  <si>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</si>
  <si>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</si>
  <si>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</si>
  <si>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</si>
  <si>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</si>
  <si>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</si>
  <si>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</si>
  <si>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</si>
  <si>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</si>
  <si>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</si>
  <si>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</si>
  <si>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</si>
  <si>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</si>
  <si>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</si>
  <si>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</si>
  <si>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</si>
  <si>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</si>
  <si>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</si>
  <si>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</si>
  <si>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</si>
  <si>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</si>
  <si>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</si>
  <si>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</si>
  <si>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</si>
  <si>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</si>
  <si>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</si>
  <si>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</si>
  <si>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</si>
  <si>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</si>
  <si>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</si>
  <si>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</si>
  <si>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</si>
  <si>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</si>
  <si>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</si>
  <si>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</si>
  <si>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</si>
  <si>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</si>
  <si>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</si>
  <si>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</si>
  <si>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</si>
  <si>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</si>
  <si>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</si>
  <si>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</si>
  <si>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</si>
  <si>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</si>
  <si>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</si>
  <si>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</si>
  <si>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</si>
  <si>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</si>
  <si>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</si>
  <si>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</si>
  <si>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</si>
  <si>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</si>
  <si>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</si>
  <si>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</si>
  <si>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</si>
  <si>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</si>
  <si>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</si>
  <si>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</si>
  <si>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</si>
  <si>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</si>
  <si>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</si>
  <si>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</si>
  <si>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</si>
  <si>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</si>
  <si>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</si>
  <si>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</si>
  <si>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</si>
  <si>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</si>
  <si>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</si>
  <si>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</si>
  <si>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</si>
  <si>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</si>
  <si>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</si>
  <si>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</si>
  <si>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</si>
  <si>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</si>
  <si>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</si>
  <si>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</si>
  <si>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</si>
  <si>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</si>
  <si>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</si>
  <si>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</si>
  <si>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</si>
  <si>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</si>
  <si>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</si>
  <si>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</si>
  <si>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</si>
  <si>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</si>
  <si>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</si>
  <si>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</si>
  <si>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</si>
  <si>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</si>
  <si>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</si>
  <si>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</si>
  <si>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</si>
  <si>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</si>
  <si>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</si>
  <si>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</si>
  <si>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</si>
  <si>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</si>
  <si>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</si>
  <si>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</si>
  <si>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</si>
  <si>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</si>
  <si>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</si>
  <si>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</si>
  <si>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</si>
  <si>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</si>
  <si>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</si>
  <si>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</si>
  <si>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</si>
  <si>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</si>
  <si>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</si>
  <si>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</si>
  <si>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</si>
  <si>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</si>
  <si>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</si>
  <si>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</si>
  <si>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</si>
  <si>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</si>
  <si>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</si>
  <si>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</si>
  <si>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</si>
  <si>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</si>
  <si>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</si>
  <si>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</si>
  <si>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</si>
  <si>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</si>
  <si>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</si>
  <si>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</si>
  <si>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</si>
  <si>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</si>
  <si>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</si>
  <si>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</si>
  <si>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</si>
  <si>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</si>
  <si>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</si>
  <si>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</si>
  <si>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</si>
  <si>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</si>
  <si>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</si>
  <si>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</si>
  <si>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</si>
  <si>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</si>
  <si>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</si>
  <si>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</si>
  <si>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</si>
  <si>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</si>
  <si>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</si>
  <si>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</si>
  <si>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</si>
  <si>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</si>
  <si>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</si>
  <si>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</si>
  <si>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</si>
  <si>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</si>
  <si>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</si>
  <si>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</si>
  <si>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</si>
  <si>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</si>
  <si>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</si>
  <si>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</si>
  <si>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</si>
  <si>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</si>
  <si>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</si>
  <si>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</si>
  <si>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</si>
  <si>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</si>
  <si>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</si>
  <si>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</si>
  <si>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</si>
  <si>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</si>
  <si>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</si>
  <si>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</si>
  <si>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</si>
  <si>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</si>
  <si>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</si>
  <si>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</si>
  <si>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</si>
  <si>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</si>
  <si>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</si>
  <si>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</si>
  <si>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</si>
  <si>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</si>
  <si>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</si>
  <si>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</si>
  <si>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</si>
  <si>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</si>
  <si>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</si>
  <si>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</si>
  <si>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</si>
  <si>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</si>
  <si>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</si>
  <si>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</si>
  <si>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</si>
  <si>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</si>
  <si>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</si>
  <si>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</si>
  <si>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</si>
  <si>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</si>
  <si>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</si>
  <si>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</si>
  <si>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</si>
  <si>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</si>
  <si>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</si>
  <si>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</si>
  <si>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</si>
  <si>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</si>
  <si>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</si>
  <si>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</si>
  <si>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</si>
  <si>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</si>
  <si>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</si>
  <si>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</si>
  <si>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</si>
  <si>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</si>
  <si>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</si>
  <si>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</si>
  <si>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</si>
  <si>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</si>
  <si>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</si>
  <si>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</si>
  <si>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</si>
  <si>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</si>
  <si>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</si>
  <si>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</si>
  <si>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</si>
  <si>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</si>
  <si>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</si>
  <si>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</si>
  <si>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</si>
  <si>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</si>
  <si>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</si>
  <si>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</si>
  <si>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</si>
  <si>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</si>
  <si>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</si>
  <si>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</si>
  <si>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</si>
  <si>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</si>
  <si>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</si>
  <si>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</si>
  <si>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</si>
  <si>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</si>
  <si>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</si>
  <si>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</si>
  <si>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</si>
  <si>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</si>
  <si>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</si>
  <si>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</si>
  <si>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</si>
  <si>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</si>
  <si>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</si>
  <si>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</si>
  <si>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</si>
  <si>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</si>
  <si>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</si>
  <si>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</si>
  <si>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</si>
  <si>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</si>
  <si>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</si>
  <si>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</si>
  <si>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</si>
  <si>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</si>
  <si>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</si>
  <si>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</si>
  <si>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</si>
  <si>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</si>
  <si>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</si>
  <si>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</si>
  <si>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</si>
  <si>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</si>
  <si>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</si>
  <si>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</si>
  <si>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</si>
  <si>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</si>
  <si>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</si>
  <si>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</si>
  <si>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</si>
  <si>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</si>
  <si>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</si>
  <si>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</si>
  <si>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</si>
  <si>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</si>
  <si>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</si>
  <si>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</si>
  <si>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</si>
  <si>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</si>
  <si>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</si>
  <si>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</si>
  <si>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</si>
  <si>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</si>
  <si>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</si>
  <si>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</si>
  <si>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</si>
  <si>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</si>
  <si>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</si>
  <si>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</si>
  <si>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</si>
  <si>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</si>
  <si>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</si>
  <si>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</si>
  <si>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</si>
  <si>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</si>
  <si>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</si>
  <si>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</si>
  <si>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</si>
  <si>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</si>
  <si>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</si>
  <si>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</si>
  <si>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</si>
  <si>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</si>
  <si>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</si>
  <si>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</si>
  <si>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</si>
  <si>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</si>
  <si>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</si>
  <si>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</si>
  <si>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</si>
  <si>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</si>
  <si>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</si>
  <si>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</si>
  <si>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</si>
  <si>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</si>
  <si>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</si>
  <si>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</si>
  <si>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</si>
  <si>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</si>
  <si>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</si>
  <si>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</si>
  <si>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</si>
  <si>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</si>
  <si>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</si>
  <si>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</si>
  <si>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</si>
  <si>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</si>
  <si>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</si>
  <si>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</si>
  <si>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</si>
  <si>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</si>
  <si>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</si>
  <si>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</si>
  <si>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</si>
  <si>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</si>
  <si>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</si>
  <si>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</si>
  <si>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</si>
  <si>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</si>
  <si>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</si>
  <si>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</si>
  <si>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</si>
  <si>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</si>
  <si>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</si>
  <si>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</si>
  <si>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</si>
  <si>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</si>
  <si>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</si>
  <si>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</si>
  <si>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</si>
  <si>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</si>
  <si>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</si>
  <si>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</si>
  <si>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</si>
  <si>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</si>
  <si>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</si>
  <si>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</si>
  <si>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</si>
  <si>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</si>
  <si>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</si>
  <si>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</si>
  <si>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</si>
  <si>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</si>
  <si>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</si>
  <si>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</si>
  <si>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</si>
  <si>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</si>
  <si>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</si>
  <si>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</si>
  <si>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</si>
  <si>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</si>
  <si>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</si>
  <si>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</si>
  <si>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</si>
  <si>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</si>
  <si>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</si>
  <si>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</si>
  <si>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</si>
  <si>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</si>
  <si>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</si>
  <si>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</si>
  <si>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</si>
  <si>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</si>
  <si>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</si>
  <si>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</si>
  <si>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</si>
  <si>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</si>
  <si>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</si>
  <si>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</si>
  <si>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</si>
  <si>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</si>
  <si>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</si>
  <si>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</si>
  <si>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</si>
  <si>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</si>
  <si>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</si>
  <si>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</si>
  <si>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</si>
  <si>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</si>
  <si>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</si>
  <si>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</si>
  <si>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</si>
  <si>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</si>
  <si>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</si>
  <si>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</si>
  <si>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</si>
  <si>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</si>
  <si>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</si>
  <si>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</si>
  <si>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</si>
  <si>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</si>
  <si>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</si>
  <si>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</si>
  <si>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</si>
  <si>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</si>
  <si>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</si>
  <si>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</si>
  <si>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</si>
  <si>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</si>
  <si>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</si>
  <si>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</si>
  <si>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</si>
  <si>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</si>
  <si>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</si>
  <si>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</si>
  <si>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</si>
  <si>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</si>
  <si>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</si>
  <si>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</si>
  <si>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</si>
  <si>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</si>
  <si>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</si>
  <si>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</si>
  <si>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</si>
  <si>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</si>
  <si>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</si>
  <si>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</si>
  <si>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</si>
  <si>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</si>
  <si>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</si>
  <si>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</si>
  <si>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</si>
  <si>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</si>
  <si>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</si>
  <si>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</si>
  <si>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</si>
  <si>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</si>
  <si>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</si>
  <si>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</si>
  <si>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</si>
  <si>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</si>
  <si>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</si>
  <si>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</si>
  <si>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</si>
  <si>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</si>
  <si>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</si>
  <si>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</si>
  <si>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</si>
  <si>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</si>
  <si>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</si>
  <si>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</si>
  <si>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</si>
  <si>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</si>
  <si>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</si>
  <si>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</si>
  <si>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</si>
  <si>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</si>
  <si>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</si>
  <si>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</si>
  <si>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</si>
  <si>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</si>
  <si>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</si>
  <si>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</si>
  <si>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</si>
  <si>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</si>
  <si>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</si>
  <si>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</si>
  <si>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</si>
  <si>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</si>
  <si>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</si>
  <si>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</si>
  <si>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</si>
  <si>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</si>
  <si>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</si>
  <si>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</si>
  <si>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</si>
  <si>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</si>
  <si>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</si>
  <si>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</si>
  <si>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</si>
  <si>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</si>
  <si>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</si>
  <si>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</si>
  <si>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</si>
  <si>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</si>
  <si>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</si>
  <si>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</si>
  <si>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</si>
  <si>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</si>
  <si>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</si>
  <si>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</si>
  <si>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</si>
  <si>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</si>
  <si>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</si>
  <si>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</si>
  <si>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</si>
  <si>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</si>
  <si>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</si>
  <si>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</si>
  <si>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</si>
  <si>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</si>
  <si>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</si>
  <si>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</si>
  <si>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</si>
  <si>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</si>
  <si>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</si>
  <si>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</si>
  <si>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</si>
  <si>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</si>
  <si>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</si>
  <si>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</si>
  <si>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</si>
  <si>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</si>
  <si>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</si>
  <si>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</si>
  <si>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</si>
  <si>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</si>
  <si>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</si>
  <si>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</si>
  <si>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</si>
  <si>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</si>
  <si>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</si>
  <si>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</si>
  <si>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</si>
  <si>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</si>
  <si>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</si>
  <si>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</si>
  <si>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</si>
  <si>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</si>
  <si>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</si>
  <si>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</si>
  <si>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</si>
  <si>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</si>
  <si>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</si>
  <si>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</si>
  <si>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</si>
  <si>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</si>
  <si>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</si>
  <si>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</si>
  <si>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</si>
  <si>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</si>
  <si>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</si>
  <si>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</si>
  <si>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</si>
  <si>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</si>
  <si>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</si>
  <si>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</si>
  <si>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</si>
  <si>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</si>
  <si>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</si>
  <si>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</si>
  <si>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</si>
  <si>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</si>
  <si>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</si>
  <si>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</si>
  <si>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</si>
  <si>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</si>
  <si>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</si>
  <si>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</si>
  <si>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</si>
  <si>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</si>
  <si>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</si>
  <si>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</si>
  <si>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</si>
  <si>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</si>
  <si>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</si>
  <si>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</si>
  <si>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</si>
  <si>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</si>
  <si>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</si>
  <si>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</si>
  <si>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</si>
  <si>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</si>
  <si>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</si>
  <si>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</si>
  <si>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</si>
  <si>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</si>
  <si>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</si>
  <si>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</si>
  <si>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</si>
  <si>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</si>
  <si>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</si>
  <si>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</si>
  <si>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</si>
  <si>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</si>
  <si>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</si>
  <si>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</si>
  <si>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</si>
  <si>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</si>
  <si>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</si>
  <si>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</si>
  <si>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</si>
  <si>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</si>
  <si>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</si>
  <si>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</si>
  <si>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</si>
  <si>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</si>
  <si>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</si>
  <si>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</si>
  <si>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</si>
  <si>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</si>
  <si>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</si>
  <si>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</si>
  <si>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</si>
  <si>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</si>
  <si>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</si>
  <si>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</si>
  <si>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</si>
  <si>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</si>
  <si>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</si>
  <si>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</si>
  <si>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</si>
  <si>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</si>
  <si>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</si>
  <si>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</si>
  <si>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</si>
  <si>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</si>
  <si>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</si>
  <si>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</si>
  <si>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</si>
  <si>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</si>
  <si>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</si>
  <si>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</si>
  <si>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</si>
  <si>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</si>
  <si>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</si>
  <si>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</si>
  <si>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</si>
  <si>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</si>
  <si>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</si>
  <si>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</si>
  <si>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</si>
  <si>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</si>
  <si>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</si>
  <si>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</si>
  <si>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</si>
  <si>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</si>
  <si>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</si>
  <si>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</si>
  <si>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</si>
  <si>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</si>
  <si>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</si>
  <si>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</si>
  <si>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</si>
  <si>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</si>
  <si>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</si>
  <si>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</si>
  <si>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</si>
  <si>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</si>
  <si>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</si>
  <si>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</si>
  <si>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</si>
  <si>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</si>
  <si>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</si>
  <si>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</si>
  <si>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</si>
  <si>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</si>
  <si>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</si>
  <si>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</si>
  <si>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</si>
  <si>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</si>
  <si>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</si>
  <si>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</si>
  <si>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</si>
  <si>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</si>
  <si>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</si>
  <si>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</si>
  <si>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</si>
  <si>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</si>
  <si>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</si>
  <si>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</si>
  <si>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</si>
  <si>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</si>
  <si>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</si>
  <si>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</si>
  <si>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</si>
  <si>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</si>
  <si>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</si>
  <si>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</si>
  <si>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</si>
  <si>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</si>
  <si>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</si>
  <si>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</si>
  <si>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</si>
  <si>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</si>
  <si>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</si>
  <si>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</si>
  <si>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</si>
  <si>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</si>
  <si>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</si>
  <si>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</si>
  <si>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</si>
  <si>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</si>
  <si>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</si>
  <si>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</si>
  <si>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</si>
  <si>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</si>
  <si>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</si>
  <si>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</si>
  <si>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</si>
  <si>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</si>
  <si>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</si>
  <si>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</si>
  <si>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</si>
  <si>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</si>
  <si>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</si>
  <si>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</si>
  <si>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</si>
  <si>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</si>
  <si>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</si>
  <si>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</si>
  <si>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</si>
  <si>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</si>
  <si>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</si>
  <si>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</si>
  <si>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</si>
  <si>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</si>
  <si>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</si>
  <si>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</si>
  <si>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</si>
  <si>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</si>
  <si>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</si>
  <si>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</si>
  <si>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</si>
  <si>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</si>
  <si>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</si>
  <si>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</si>
  <si>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</si>
  <si>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</si>
  <si>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</si>
  <si>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</si>
  <si>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</si>
  <si>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</si>
  <si>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</si>
  <si>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</si>
  <si>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</si>
  <si>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</si>
  <si>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</si>
  <si>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</si>
  <si>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</si>
  <si>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</si>
  <si>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</si>
  <si>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</si>
  <si>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</si>
  <si>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</si>
  <si>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</si>
  <si>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</si>
  <si>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</si>
  <si>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</si>
  <si>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</si>
  <si>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</si>
  <si>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</si>
  <si>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</si>
  <si>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</si>
  <si>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</si>
  <si>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</si>
  <si>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</si>
  <si>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</si>
  <si>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</si>
  <si>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</si>
  <si>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</si>
  <si>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</si>
  <si>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</si>
  <si>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</si>
  <si>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</si>
  <si>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</si>
  <si>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</si>
  <si>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</si>
  <si>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</si>
  <si>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</si>
  <si>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</si>
  <si>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</si>
  <si>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</si>
  <si>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</si>
  <si>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</si>
  <si>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</si>
  <si>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</si>
  <si>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</si>
  <si>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</si>
  <si>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</si>
  <si>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</si>
  <si>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</si>
  <si>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</si>
  <si>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</si>
  <si>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</si>
  <si>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</si>
  <si>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</si>
  <si>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</si>
  <si>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</si>
  <si>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</si>
  <si>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</si>
  <si>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</si>
  <si>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</si>
  <si>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</si>
  <si>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</si>
  <si>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</si>
  <si>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</si>
  <si>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</si>
  <si>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</si>
  <si>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</si>
  <si>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</si>
  <si>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</si>
  <si>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</si>
  <si>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</si>
  <si>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</si>
  <si>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</si>
  <si>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</si>
  <si>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</si>
  <si>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</si>
  <si>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</si>
  <si>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</si>
  <si>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</si>
  <si>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</si>
  <si>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</si>
  <si>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</si>
  <si>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</si>
  <si>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</si>
  <si>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</si>
  <si>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</si>
  <si>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</si>
  <si>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</si>
  <si>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</si>
  <si>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</si>
  <si>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</si>
  <si>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</si>
  <si>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</si>
  <si>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</si>
  <si>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</si>
  <si>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</si>
  <si>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</si>
  <si>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</si>
  <si>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</si>
  <si>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</si>
  <si>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</si>
  <si>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</si>
  <si>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</si>
  <si>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</si>
  <si>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</si>
  <si>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</si>
  <si>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</si>
  <si>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</si>
  <si>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</si>
  <si>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</si>
  <si>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</si>
  <si>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</si>
  <si>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</si>
  <si>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</si>
  <si>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</si>
  <si>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</si>
  <si>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</si>
  <si>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</si>
  <si>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</si>
  <si>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</si>
  <si>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</si>
  <si>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</si>
  <si>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</si>
  <si>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</si>
  <si>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</si>
  <si>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</si>
  <si>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</si>
  <si>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</si>
  <si>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</si>
  <si>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</si>
  <si>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</si>
  <si>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</si>
  <si>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</si>
  <si>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</si>
  <si>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</si>
  <si>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</si>
  <si>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</si>
  <si>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</si>
  <si>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</si>
  <si>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</si>
  <si>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</si>
  <si>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</si>
  <si>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</si>
  <si>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</si>
  <si>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</si>
  <si>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</si>
  <si>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</si>
  <si>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</si>
  <si>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</si>
  <si>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</si>
  <si>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</si>
  <si>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</si>
  <si>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</si>
  <si>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</si>
  <si>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</si>
  <si>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</si>
  <si>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</si>
  <si>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</si>
  <si>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</si>
  <si>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</si>
  <si>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</si>
  <si>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</si>
  <si>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</si>
  <si>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</si>
  <si>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</si>
  <si>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</si>
  <si>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</si>
  <si>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</si>
  <si>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</si>
  <si>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</si>
  <si>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</si>
  <si>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</si>
  <si>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</si>
  <si>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</si>
  <si>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</si>
  <si>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</si>
  <si>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</si>
  <si>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</si>
  <si>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</si>
  <si>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</si>
  <si>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</si>
  <si>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</si>
  <si>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</si>
  <si>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</si>
  <si>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</si>
  <si>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</si>
  <si>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</si>
  <si>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</si>
  <si>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</si>
  <si>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</si>
  <si>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</si>
  <si>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</si>
  <si>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</si>
  <si>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</si>
  <si>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</si>
  <si>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</si>
  <si>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</si>
  <si>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</si>
  <si>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</si>
  <si>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</si>
  <si>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</si>
  <si>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</si>
  <si>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</si>
  <si>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</si>
  <si>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</si>
  <si>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</si>
  <si>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</si>
  <si>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</si>
  <si>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</si>
  <si>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</si>
  <si>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</si>
  <si>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</si>
  <si>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</si>
  <si>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</si>
  <si>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</si>
  <si>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</si>
  <si>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</si>
  <si>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</si>
  <si>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</si>
  <si>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</si>
  <si>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</si>
  <si>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</si>
  <si>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</si>
  <si>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</si>
  <si>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</si>
  <si>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</si>
  <si>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</si>
  <si>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</si>
  <si>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</si>
  <si>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</si>
  <si>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</si>
  <si>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</si>
  <si>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</si>
  <si>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</si>
  <si>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</si>
  <si>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</si>
  <si>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</si>
  <si>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</si>
  <si>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</si>
  <si>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</si>
  <si>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</si>
  <si>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</si>
  <si>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</si>
  <si>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</si>
  <si>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</si>
  <si>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</si>
  <si>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</si>
  <si>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</si>
  <si>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</si>
  <si>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</si>
  <si>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</si>
  <si>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</si>
  <si>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</si>
  <si>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</si>
  <si>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</si>
  <si>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</si>
  <si>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</si>
  <si>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</si>
  <si>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</si>
  <si>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</si>
  <si>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</si>
  <si>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</si>
  <si>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</si>
  <si>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</si>
  <si>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</si>
  <si>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</si>
  <si>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</si>
  <si>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</si>
  <si>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</si>
  <si>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</si>
  <si>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</si>
  <si>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</si>
  <si>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</si>
  <si>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</si>
  <si>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</si>
  <si>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</si>
  <si>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</si>
  <si>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</si>
  <si>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</si>
  <si>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</si>
  <si>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</si>
  <si>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</si>
  <si>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</si>
  <si>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</si>
  <si>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</si>
  <si>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</si>
  <si>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</si>
  <si>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</si>
  <si>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</si>
  <si>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</si>
  <si>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</si>
  <si>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</si>
  <si>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</si>
  <si>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</si>
  <si>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</si>
  <si>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</si>
  <si>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</si>
  <si>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</si>
  <si>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</si>
  <si>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</si>
  <si>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</si>
  <si>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</si>
  <si>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</si>
  <si>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</si>
  <si>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</si>
  <si>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</si>
  <si>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</si>
  <si>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</si>
  <si>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</si>
  <si>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</si>
  <si>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</si>
  <si>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</si>
  <si>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</si>
  <si>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</si>
  <si>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</si>
  <si>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</si>
  <si>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</si>
  <si>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</si>
  <si>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</si>
  <si>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</si>
  <si>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</si>
  <si>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</si>
  <si>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</si>
  <si>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</si>
  <si>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</si>
  <si>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</si>
  <si>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</si>
  <si>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</si>
  <si>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</si>
  <si>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</si>
  <si>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</si>
  <si>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</si>
  <si>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</si>
  <si>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</si>
  <si>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</si>
  <si>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</si>
  <si>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</si>
  <si>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</si>
  <si>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</si>
  <si>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</si>
  <si>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</si>
  <si>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</si>
  <si>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</si>
  <si>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</si>
  <si>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</si>
  <si>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</si>
  <si>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</si>
  <si>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</si>
  <si>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</si>
  <si>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</si>
  <si>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</si>
  <si>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</si>
  <si>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</si>
  <si>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</si>
  <si>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</si>
  <si>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</si>
  <si>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</si>
  <si>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</si>
  <si>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</si>
  <si>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</si>
  <si>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</si>
  <si>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</si>
  <si>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</si>
  <si>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</si>
  <si>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</si>
  <si>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</si>
  <si>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</si>
  <si>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</si>
  <si>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</si>
  <si>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</si>
  <si>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</si>
  <si>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</si>
  <si>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</si>
  <si>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</si>
  <si>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</si>
  <si>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</si>
  <si>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</si>
  <si>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</si>
  <si>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</si>
  <si>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</si>
  <si>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</si>
  <si>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</si>
  <si>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</si>
  <si>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</si>
  <si>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</si>
  <si>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</si>
  <si>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</si>
  <si>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</si>
  <si>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</si>
  <si>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</si>
  <si>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</si>
  <si>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</si>
  <si>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</si>
  <si>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</si>
  <si>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</si>
  <si>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</si>
  <si>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</si>
  <si>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</si>
  <si>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</si>
  <si>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</si>
  <si>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</si>
  <si>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</si>
  <si>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</si>
  <si>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</si>
  <si>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</si>
  <si>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</si>
  <si>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</si>
  <si>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</si>
  <si>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</si>
  <si>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</si>
  <si>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</si>
  <si>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</si>
  <si>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</si>
  <si>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</si>
  <si>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</si>
  <si>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</si>
  <si>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</si>
  <si>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</si>
  <si>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</si>
  <si>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</si>
  <si>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</si>
  <si>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</si>
  <si>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</si>
  <si>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</si>
  <si>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</si>
  <si>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</si>
  <si>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</si>
  <si>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</si>
  <si>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</si>
  <si>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</si>
  <si>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</si>
  <si>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</si>
  <si>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</si>
  <si>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</si>
  <si>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</si>
  <si>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</si>
  <si>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</si>
  <si>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</si>
  <si>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</si>
  <si>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</si>
  <si>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</si>
  <si>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</si>
  <si>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</si>
  <si>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</si>
  <si>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</si>
  <si>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</si>
  <si>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</si>
  <si>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</si>
  <si>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</si>
  <si>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</si>
  <si>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</si>
  <si>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</si>
  <si>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</si>
  <si>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</si>
  <si>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</si>
  <si>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</si>
  <si>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</si>
  <si>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</si>
  <si>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</si>
  <si>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</si>
  <si>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</si>
  <si>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</si>
  <si>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</si>
  <si>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</si>
  <si>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</si>
  <si>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</si>
  <si>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</si>
  <si>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</si>
  <si>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</si>
  <si>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</si>
  <si>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</si>
  <si>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</si>
  <si>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</si>
  <si>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</si>
  <si>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</si>
  <si>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</si>
  <si>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</si>
  <si>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</si>
  <si>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</si>
  <si>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</si>
  <si>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</si>
  <si>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</si>
  <si>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</si>
  <si>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</si>
  <si>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</si>
  <si>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</si>
  <si>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</si>
  <si>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</si>
  <si>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</si>
  <si>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</si>
  <si>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</si>
  <si>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</si>
  <si>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</si>
  <si>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</si>
  <si>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</si>
  <si>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</si>
  <si>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</si>
  <si>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</si>
  <si>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</si>
  <si>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</si>
  <si>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</si>
  <si>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</si>
  <si>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</si>
  <si>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</si>
  <si>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</si>
  <si>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</si>
  <si>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</si>
  <si>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</si>
  <si>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</si>
  <si>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</si>
  <si>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</si>
  <si>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</si>
  <si>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</si>
  <si>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</si>
  <si>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</si>
  <si>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</si>
  <si>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</si>
  <si>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</si>
  <si>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</si>
  <si>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</si>
  <si>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</si>
  <si>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</si>
  <si>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</si>
  <si>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</si>
  <si>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</si>
  <si>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</si>
  <si>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</si>
  <si>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</si>
  <si>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</si>
  <si>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</si>
  <si>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</si>
  <si>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</si>
  <si>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</si>
  <si>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</si>
  <si>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</si>
  <si>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</si>
  <si>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</si>
  <si>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</si>
  <si>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</si>
  <si>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</si>
  <si>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</si>
  <si>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</si>
  <si>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</si>
  <si>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</si>
  <si>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</si>
  <si>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</si>
  <si>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</si>
  <si>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</si>
  <si>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</si>
  <si>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</si>
  <si>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</si>
  <si>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</si>
  <si>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</si>
  <si>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</si>
  <si>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</si>
  <si>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</si>
  <si>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</si>
  <si>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</si>
  <si>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</si>
  <si>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</si>
  <si>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</si>
  <si>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</si>
  <si>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</si>
  <si>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</si>
  <si>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</si>
  <si>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</si>
  <si>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</si>
  <si>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</si>
  <si>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</si>
  <si>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</si>
  <si>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</si>
  <si>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</si>
  <si>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</si>
  <si>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</si>
  <si>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</si>
  <si>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</si>
  <si>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</si>
  <si>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</si>
  <si>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</si>
  <si>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</si>
  <si>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</si>
  <si>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</si>
  <si>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</si>
  <si>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</si>
  <si>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</si>
  <si>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</si>
  <si>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</si>
  <si>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</si>
  <si>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</si>
  <si>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</si>
  <si>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</si>
  <si>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</si>
  <si>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</si>
  <si>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</si>
  <si>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</si>
  <si>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</si>
  <si>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</si>
  <si>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</si>
  <si>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</si>
  <si>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</si>
  <si>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</si>
  <si>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</si>
  <si>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</si>
  <si>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</si>
  <si>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</si>
  <si>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</si>
  <si>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</si>
  <si>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</si>
  <si>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</si>
  <si>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</si>
  <si>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</si>
  <si>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</si>
  <si>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</si>
  <si>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</si>
  <si>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</si>
  <si>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</si>
  <si>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</si>
  <si>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</si>
  <si>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</si>
  <si>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</si>
  <si>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</si>
  <si>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</si>
  <si>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</si>
  <si>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</si>
  <si>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</si>
  <si>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</si>
  <si>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</si>
  <si>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</si>
  <si>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</si>
  <si>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</si>
  <si>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</si>
  <si>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</si>
  <si>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</si>
  <si>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</si>
  <si>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</si>
  <si>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</si>
  <si>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</si>
  <si>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</si>
  <si>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</si>
  <si>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</si>
  <si>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</si>
  <si>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</si>
  <si>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</si>
  <si>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</si>
  <si>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</si>
  <si>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</si>
  <si>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</si>
  <si>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</si>
  <si>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</si>
  <si>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</si>
  <si>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</si>
  <si>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</si>
  <si>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</si>
  <si>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</si>
  <si>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</si>
  <si>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</si>
  <si>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</si>
  <si>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</si>
  <si>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</si>
  <si>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</si>
  <si>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</si>
  <si>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</si>
  <si>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</si>
  <si>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</si>
  <si>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</si>
  <si>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</si>
  <si>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</si>
  <si>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</si>
  <si>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</si>
  <si>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</si>
  <si>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</si>
  <si>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</si>
  <si>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</si>
  <si>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</si>
  <si>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</si>
  <si>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</si>
  <si>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</si>
  <si>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</si>
  <si>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</si>
  <si>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</si>
  <si>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</si>
  <si>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</si>
  <si>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</si>
  <si>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</si>
  <si>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</si>
  <si>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</si>
  <si>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</si>
  <si>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</si>
  <si>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</si>
  <si>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</si>
  <si>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</si>
  <si>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</si>
  <si>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</si>
  <si>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</si>
  <si>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</si>
  <si>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</si>
  <si>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</si>
  <si>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</si>
  <si>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</si>
  <si>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</si>
  <si>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</si>
  <si>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</si>
  <si>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</si>
  <si>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</si>
  <si>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</si>
  <si>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</si>
  <si>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</si>
  <si>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</si>
  <si>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</si>
  <si>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</si>
  <si>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</si>
  <si>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</si>
  <si>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</si>
  <si>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</si>
  <si>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</si>
  <si>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</si>
  <si>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</si>
  <si>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</si>
  <si>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</si>
  <si>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</si>
  <si>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</si>
  <si>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</si>
  <si>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</si>
  <si>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</si>
  <si>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</si>
  <si>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</si>
  <si>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</si>
  <si>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</si>
  <si>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</si>
  <si>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</si>
  <si>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</si>
  <si>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</si>
  <si>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</si>
  <si>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</si>
  <si>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</si>
  <si>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</si>
  <si>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</si>
  <si>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</si>
  <si>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</si>
  <si>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</si>
  <si>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</si>
  <si>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</si>
  <si>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</si>
  <si>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</si>
  <si>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</si>
  <si>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</si>
  <si>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</si>
  <si>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</si>
  <si>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</si>
  <si>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</si>
  <si>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</si>
  <si>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</si>
  <si>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</si>
  <si>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</si>
  <si>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</si>
  <si>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</si>
  <si>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</si>
  <si>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</si>
  <si>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</si>
  <si>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</si>
  <si>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</si>
  <si>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</si>
  <si>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</si>
  <si>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</si>
  <si>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</si>
  <si>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</si>
  <si>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</si>
  <si>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</si>
  <si>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</si>
  <si>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</si>
  <si>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</si>
  <si>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</si>
  <si>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</si>
  <si>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</si>
  <si>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</si>
  <si>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</si>
  <si>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</si>
  <si>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</si>
  <si>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</si>
  <si>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</si>
  <si>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</si>
  <si>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</si>
  <si>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</si>
  <si>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</si>
  <si>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</si>
  <si>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</si>
  <si>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</si>
  <si>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</si>
  <si>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</si>
  <si>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</si>
  <si>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</si>
  <si>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</si>
  <si>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</si>
  <si>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</si>
  <si>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</si>
  <si>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</si>
  <si>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</si>
  <si>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</si>
  <si>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</si>
  <si>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</si>
  <si>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</si>
  <si>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</si>
  <si>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</si>
  <si>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</si>
  <si>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</si>
  <si>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</si>
  <si>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</si>
  <si>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</si>
  <si>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</si>
  <si>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</si>
  <si>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</si>
  <si>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</si>
  <si>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</si>
  <si>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</si>
  <si>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</si>
  <si>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</si>
  <si>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</si>
  <si>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</si>
  <si>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</si>
  <si>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</si>
  <si>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</si>
  <si>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</si>
  <si>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</si>
  <si>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</si>
  <si>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</si>
  <si>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</si>
  <si>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</si>
  <si>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</si>
  <si>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</si>
  <si>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</si>
  <si>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</si>
  <si>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</si>
  <si>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</si>
  <si>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</si>
  <si>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</si>
  <si>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</si>
  <si>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</si>
  <si>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</si>
  <si>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</si>
  <si>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</si>
  <si>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</si>
  <si>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</si>
  <si>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</si>
  <si>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</si>
  <si>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</si>
  <si>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</si>
  <si>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</si>
  <si>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</si>
  <si>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</si>
  <si>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</si>
  <si>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</si>
  <si>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</si>
  <si>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</si>
  <si>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</si>
  <si>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</si>
  <si>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</si>
  <si>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</si>
  <si>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</si>
  <si>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</si>
  <si>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</si>
  <si>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</si>
  <si>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</si>
  <si>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</si>
  <si>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</si>
  <si>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</si>
  <si>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</si>
  <si>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</si>
  <si>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</si>
  <si>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</si>
  <si>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</si>
  <si>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</si>
  <si>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</si>
  <si>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</si>
  <si>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</si>
  <si>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</si>
  <si>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</si>
  <si>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</si>
  <si>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</si>
  <si>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</si>
  <si>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</si>
  <si>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</si>
  <si>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</si>
  <si>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</si>
  <si>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</si>
  <si>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</si>
  <si>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</si>
  <si>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</si>
  <si>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</si>
  <si>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</si>
  <si>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</si>
  <si>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</si>
  <si>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</si>
  <si>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</si>
  <si>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</si>
  <si>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</si>
  <si>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</si>
  <si>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</si>
  <si>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</si>
  <si>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</si>
  <si>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</si>
  <si>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</si>
  <si>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</si>
  <si>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</si>
  <si>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</si>
  <si>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</si>
  <si>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</si>
  <si>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</si>
  <si>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</si>
  <si>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</si>
  <si>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</si>
  <si>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</si>
  <si>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</si>
  <si>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</si>
  <si>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</si>
  <si>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</si>
  <si>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</si>
  <si>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</si>
  <si>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</si>
  <si>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</si>
  <si>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</si>
  <si>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</si>
  <si>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</si>
  <si>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</si>
  <si>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</si>
  <si>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</si>
  <si>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</si>
  <si>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</si>
  <si>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</si>
  <si>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</si>
  <si>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</si>
  <si>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</si>
  <si>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</si>
  <si>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</si>
  <si>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</si>
  <si>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</si>
  <si>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</si>
  <si>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</si>
  <si>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</si>
  <si>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</si>
  <si>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</si>
  <si>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</si>
  <si>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</si>
  <si>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</si>
  <si>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</si>
  <si>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</si>
  <si>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</si>
  <si>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</si>
  <si>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</si>
  <si>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</si>
  <si>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</si>
  <si>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</si>
  <si>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</si>
  <si>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</si>
  <si>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</si>
  <si>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</si>
  <si>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</si>
  <si>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</si>
  <si>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</si>
  <si>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</si>
  <si>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</si>
  <si>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</si>
  <si>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</si>
  <si>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</si>
  <si>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</si>
  <si>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</si>
  <si>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</si>
  <si>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</si>
  <si>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</si>
  <si>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</si>
  <si>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</si>
  <si>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</si>
  <si>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</si>
  <si>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</si>
  <si>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</si>
  <si>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</si>
  <si>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</si>
  <si>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</si>
  <si>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</si>
  <si>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</si>
  <si>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</si>
  <si>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</si>
  <si>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</si>
  <si>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</si>
  <si>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</si>
  <si>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</si>
  <si>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</si>
  <si>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</si>
  <si>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</si>
  <si>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</si>
  <si>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</si>
  <si>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</si>
  <si>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</si>
  <si>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</si>
  <si>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</si>
  <si>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</si>
  <si>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</si>
  <si>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</si>
  <si>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</si>
  <si>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</si>
  <si>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</si>
  <si>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</si>
  <si>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</si>
  <si>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</si>
  <si>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</si>
  <si>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</si>
  <si>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</si>
  <si>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</si>
  <si>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</si>
  <si>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</si>
  <si>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</si>
  <si>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</si>
  <si>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</si>
  <si>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</si>
  <si>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</si>
  <si>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</si>
  <si>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</si>
  <si>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</si>
  <si>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</si>
  <si>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</si>
  <si>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</si>
  <si>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</si>
  <si>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</si>
  <si>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</si>
  <si>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</si>
  <si>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</si>
  <si>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</si>
  <si>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</si>
  <si>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</si>
  <si>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</si>
  <si>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</si>
  <si>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</si>
  <si>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</si>
  <si>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</si>
  <si>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</si>
  <si>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</si>
  <si>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</si>
  <si>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</si>
  <si>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</si>
  <si>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</si>
  <si>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</si>
  <si>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</si>
  <si>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</si>
  <si>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</si>
  <si>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</si>
  <si>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</si>
  <si>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</si>
  <si>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</si>
  <si>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</si>
  <si>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</si>
  <si>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</si>
  <si>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</si>
  <si>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</si>
  <si>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</si>
  <si>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</si>
  <si>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</si>
  <si>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</si>
  <si>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</si>
  <si>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</si>
  <si>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</si>
  <si>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</si>
  <si>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</si>
  <si>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</si>
  <si>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</si>
  <si>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</si>
  <si>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</si>
  <si>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</si>
  <si>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</si>
  <si>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</si>
  <si>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</si>
  <si>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</si>
  <si>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</si>
  <si>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</si>
  <si>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</si>
  <si>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</si>
  <si>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</si>
  <si>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</si>
  <si>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</si>
  <si>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</si>
  <si>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</si>
  <si>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</si>
  <si>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</si>
  <si>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</si>
  <si>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</si>
  <si>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</si>
  <si>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</si>
  <si>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</si>
  <si>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</si>
  <si>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</si>
  <si>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</si>
  <si>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</si>
  <si>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</si>
  <si>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</si>
  <si>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</si>
  <si>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</si>
  <si>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</si>
  <si>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</si>
  <si>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</si>
  <si>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</si>
  <si>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</si>
  <si>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</si>
  <si>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</si>
  <si>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</si>
  <si>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</si>
  <si>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</si>
  <si>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</si>
  <si>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</si>
  <si>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</si>
  <si>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</si>
  <si>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</si>
  <si>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</si>
  <si>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</si>
  <si>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</si>
  <si>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</si>
  <si>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</si>
  <si>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</si>
  <si>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</si>
  <si>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</si>
  <si>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</si>
  <si>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</si>
  <si>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</si>
  <si>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</si>
  <si>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</si>
  <si>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</si>
  <si>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</si>
  <si>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</si>
  <si>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</si>
  <si>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</si>
  <si>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</si>
  <si>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</si>
  <si>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</si>
  <si>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</si>
  <si>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</si>
  <si>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</si>
  <si>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</si>
  <si>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</si>
  <si>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</si>
  <si>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</si>
  <si>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</si>
  <si>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</si>
  <si>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</si>
  <si>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</si>
  <si>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</si>
  <si>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</si>
  <si>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</si>
  <si>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</si>
  <si>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</si>
  <si>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</si>
  <si>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</si>
  <si>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</si>
  <si>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</si>
  <si>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</si>
  <si>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</si>
  <si>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</si>
  <si>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</si>
  <si>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</si>
  <si>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</si>
  <si>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</si>
  <si>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</si>
  <si>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</si>
  <si>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</si>
  <si>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</si>
  <si>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</si>
  <si>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</si>
  <si>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</si>
  <si>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</si>
  <si>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</si>
  <si>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</si>
  <si>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</si>
  <si>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</si>
  <si>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</si>
  <si>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</si>
  <si>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</si>
  <si>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</si>
  <si>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</si>
  <si>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</si>
  <si>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</si>
  <si>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</si>
  <si>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</si>
  <si>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</si>
  <si>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</si>
  <si>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</si>
  <si>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</si>
  <si>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</si>
  <si>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</si>
  <si>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</si>
  <si>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</si>
  <si>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</si>
  <si>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</si>
  <si>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</si>
  <si>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</si>
  <si>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</si>
  <si>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</si>
  <si>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</si>
  <si>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</si>
  <si>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</si>
  <si>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</si>
  <si>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</si>
  <si>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</si>
  <si>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</si>
  <si>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</si>
  <si>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</si>
  <si>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</si>
  <si>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</si>
  <si>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</si>
  <si>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</si>
  <si>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</si>
  <si>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</si>
  <si>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</si>
  <si>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</si>
  <si>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</si>
  <si>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</si>
  <si>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</si>
  <si>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</si>
  <si>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</si>
  <si>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</si>
  <si>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</si>
  <si>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</si>
  <si>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</si>
  <si>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</si>
  <si>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</si>
  <si>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</si>
  <si>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</si>
  <si>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</si>
  <si>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</si>
  <si>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</si>
  <si>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</si>
  <si>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</si>
  <si>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</si>
  <si>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</si>
  <si>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</si>
  <si>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</si>
  <si>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</si>
  <si>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</si>
  <si>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</si>
  <si>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</si>
  <si>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</si>
  <si>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</si>
  <si>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</si>
  <si>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</si>
  <si>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</si>
  <si>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</si>
  <si>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</si>
  <si>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</si>
  <si>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</si>
  <si>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</si>
  <si>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</si>
  <si>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</si>
  <si>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</si>
  <si>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</si>
  <si>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</si>
  <si>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</si>
  <si>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</si>
  <si>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</si>
  <si>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</si>
  <si>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</si>
  <si>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</si>
  <si>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</si>
  <si>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</si>
  <si>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</si>
  <si>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</si>
  <si>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</si>
  <si>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</si>
  <si>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</si>
  <si>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</si>
  <si>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</si>
  <si>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</si>
  <si>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</si>
  <si>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</si>
  <si>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</si>
  <si>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</si>
  <si>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</si>
  <si>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</si>
  <si>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</si>
  <si>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</si>
  <si>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</si>
  <si>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</si>
  <si>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</si>
  <si>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</si>
  <si>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</si>
  <si>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</si>
  <si>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</si>
  <si>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</si>
  <si>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</si>
  <si>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</si>
  <si>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</si>
  <si>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</si>
  <si>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</si>
  <si>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</si>
  <si>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</si>
  <si>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</si>
  <si>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</si>
  <si>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</si>
  <si>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</si>
  <si>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</si>
  <si>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</si>
  <si>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</si>
  <si>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</si>
  <si>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</si>
  <si>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</si>
  <si>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</si>
  <si>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</si>
  <si>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</si>
  <si>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</si>
  <si>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</si>
  <si>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</si>
  <si>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</si>
  <si>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</si>
  <si>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</si>
  <si>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</si>
  <si>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</si>
  <si>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</si>
  <si>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</si>
  <si>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</si>
  <si>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</si>
  <si>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</si>
  <si>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</si>
  <si>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</si>
  <si>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</si>
  <si>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</si>
  <si>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</si>
  <si>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</si>
  <si>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</si>
  <si>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</si>
  <si>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</si>
  <si>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</si>
  <si>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</si>
  <si>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</si>
  <si>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</si>
  <si>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</si>
  <si>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</si>
  <si>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</si>
  <si>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</si>
  <si>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</si>
  <si>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</si>
  <si>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</si>
  <si>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</si>
  <si>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</si>
  <si>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</si>
  <si>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</si>
  <si>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</si>
  <si>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</si>
  <si>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</si>
  <si>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</si>
  <si>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</si>
  <si>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</si>
  <si>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</si>
  <si>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</si>
  <si>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</si>
  <si>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</si>
  <si>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</si>
  <si>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</si>
  <si>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</si>
  <si>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</si>
  <si>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</si>
  <si>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</si>
  <si>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</si>
  <si>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</si>
  <si>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</si>
  <si>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</si>
  <si>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</si>
  <si>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</si>
  <si>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</si>
  <si>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</si>
  <si>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</si>
  <si>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</si>
  <si>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</si>
  <si>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</si>
  <si>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</si>
  <si>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</si>
  <si>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</si>
  <si>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</si>
  <si>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</si>
  <si>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</si>
  <si>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</si>
  <si>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</si>
  <si>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</si>
  <si>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</si>
  <si>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</si>
  <si>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</si>
  <si>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</si>
  <si>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</si>
  <si>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</si>
  <si>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</si>
  <si>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</si>
  <si>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</si>
  <si>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</si>
  <si>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</si>
  <si>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</si>
  <si>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</si>
  <si>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</si>
  <si>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</si>
  <si>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</si>
  <si>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</si>
  <si>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</si>
  <si>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</si>
  <si>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</si>
  <si>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</si>
  <si>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</si>
  <si>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</si>
  <si>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</si>
  <si>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</si>
  <si>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</si>
  <si>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</si>
  <si>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</si>
  <si>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</si>
  <si>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</si>
  <si>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</si>
  <si>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</si>
  <si>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</si>
  <si>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</si>
  <si>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</si>
  <si>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</si>
  <si>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</si>
  <si>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</si>
  <si>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</si>
  <si>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</si>
  <si>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</si>
  <si>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</si>
  <si>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</si>
  <si>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</si>
  <si>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</si>
  <si>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</si>
  <si>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</si>
  <si>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</si>
  <si>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</si>
  <si>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</si>
  <si>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</si>
  <si>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</si>
  <si>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</si>
  <si>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</si>
  <si>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</si>
  <si>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</si>
  <si>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</si>
  <si>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</si>
  <si>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</si>
  <si>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</si>
  <si>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</si>
  <si>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</si>
  <si>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</si>
  <si>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</si>
  <si>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</si>
  <si>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</si>
  <si>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</si>
  <si>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</si>
  <si>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</si>
  <si>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</si>
  <si>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</si>
  <si>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</si>
  <si>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</si>
  <si>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</si>
  <si>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</si>
  <si>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</si>
  <si>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</si>
  <si>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</si>
  <si>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</si>
  <si>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</si>
  <si>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</si>
  <si>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</si>
  <si>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</si>
  <si>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</si>
  <si>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</si>
  <si>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</si>
  <si>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</si>
  <si>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</si>
  <si>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</si>
  <si>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</si>
  <si>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</si>
  <si>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</si>
  <si>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</si>
  <si>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</si>
  <si>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</si>
  <si>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</si>
  <si>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</si>
  <si>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</si>
  <si>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</si>
  <si>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</si>
  <si>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</si>
  <si>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</si>
  <si>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</si>
  <si>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</si>
  <si>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</si>
  <si>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</si>
  <si>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</si>
  <si>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</si>
  <si>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</si>
  <si>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</si>
  <si>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</si>
  <si>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</si>
  <si>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</si>
  <si>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</si>
  <si>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</si>
  <si>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</si>
  <si>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</si>
  <si>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</si>
  <si>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</si>
  <si>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</si>
  <si>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</si>
  <si>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</si>
  <si>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</si>
  <si>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</si>
  <si>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</si>
  <si>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</si>
  <si>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</si>
  <si>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</si>
  <si>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</si>
  <si>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</si>
  <si>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</si>
  <si>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</si>
  <si>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</si>
  <si>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</si>
  <si>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</si>
  <si>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</si>
  <si>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</si>
  <si>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</si>
  <si>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</si>
  <si>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</si>
  <si>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</si>
  <si>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</si>
  <si>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</si>
  <si>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</si>
  <si>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</si>
  <si>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</si>
  <si>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</si>
  <si>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</si>
  <si>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</si>
  <si>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</si>
  <si>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</si>
  <si>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</si>
  <si>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</si>
  <si>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</si>
  <si>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</si>
  <si>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</si>
  <si>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</si>
  <si>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</si>
  <si>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</si>
  <si>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</si>
  <si>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</si>
  <si>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</si>
  <si>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</si>
  <si>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</si>
  <si>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</si>
  <si>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</si>
  <si>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</si>
  <si>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</si>
  <si>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</si>
  <si>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</si>
  <si>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</si>
  <si>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</si>
  <si>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</si>
  <si>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</si>
  <si>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</si>
  <si>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</si>
  <si>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</si>
  <si>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</si>
  <si>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</si>
  <si>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</si>
  <si>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</si>
  <si>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</si>
  <si>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</si>
  <si>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</si>
  <si>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</si>
  <si>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</si>
  <si>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</si>
  <si>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</si>
  <si>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</si>
  <si>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</si>
  <si>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</si>
  <si>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</si>
  <si>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</si>
  <si>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</si>
  <si>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</si>
  <si>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</si>
  <si>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</si>
  <si>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</si>
  <si>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</si>
  <si>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</si>
  <si>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</si>
  <si>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</si>
  <si>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</si>
  <si>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</si>
  <si>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</si>
  <si>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</si>
  <si>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</si>
  <si>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</si>
  <si>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</si>
  <si>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</si>
  <si>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</si>
  <si>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</si>
  <si>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</si>
  <si>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</si>
  <si>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</si>
  <si>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</si>
  <si>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</si>
  <si>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</si>
  <si>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</si>
  <si>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</si>
  <si>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</si>
  <si>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</si>
  <si>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</si>
  <si>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</si>
  <si>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</si>
  <si>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</si>
  <si>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</si>
  <si>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</si>
  <si>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</si>
  <si>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</si>
  <si>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</si>
  <si>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</si>
  <si>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</si>
  <si>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</si>
  <si>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</si>
  <si>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</si>
  <si>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</si>
  <si>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</si>
  <si>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</si>
  <si>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</si>
  <si>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</si>
  <si>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</si>
  <si>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</si>
  <si>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</si>
  <si>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</si>
  <si>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</si>
  <si>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</si>
  <si>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</si>
  <si>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</si>
  <si>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</si>
  <si>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</si>
  <si>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</si>
  <si>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</si>
  <si>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</si>
  <si>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</si>
  <si>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</si>
  <si>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</si>
  <si>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</si>
  <si>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</si>
  <si>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</si>
  <si>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</si>
  <si>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</si>
  <si>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</si>
  <si>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</si>
  <si>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</si>
  <si>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</si>
  <si>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</si>
  <si>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</si>
  <si>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</si>
  <si>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</si>
  <si>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</si>
  <si>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</si>
  <si>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</si>
  <si>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</si>
  <si>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</si>
  <si>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</si>
  <si>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</si>
  <si>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</si>
  <si>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</si>
  <si>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</si>
  <si>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</si>
  <si>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</si>
  <si>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</si>
  <si>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</si>
  <si>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</si>
  <si>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</si>
  <si>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</si>
  <si>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</si>
  <si>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</si>
  <si>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</si>
  <si>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</si>
  <si>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</si>
  <si>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</si>
  <si>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</si>
  <si>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</si>
  <si>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</si>
  <si>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</si>
  <si>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</si>
  <si>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</si>
  <si>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</si>
  <si>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</si>
  <si>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</si>
  <si>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</si>
  <si>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</si>
  <si>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</si>
  <si>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</si>
  <si>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</si>
  <si>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</si>
  <si>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</si>
  <si>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</si>
  <si>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</si>
  <si>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</si>
  <si>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</si>
  <si>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</si>
  <si>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</si>
  <si>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</si>
  <si>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</si>
  <si>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</si>
  <si>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</si>
  <si>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</si>
  <si>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</si>
  <si>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</si>
  <si>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</si>
  <si>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</si>
  <si>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</si>
  <si>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</si>
  <si>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</si>
  <si>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</si>
  <si>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</si>
  <si>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</si>
  <si>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</si>
  <si>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</si>
  <si>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</si>
  <si>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</si>
  <si>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</si>
  <si>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</si>
  <si>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</si>
  <si>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</si>
  <si>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</si>
  <si>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</si>
  <si>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</si>
  <si>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</si>
  <si>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</si>
  <si>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</si>
  <si>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</si>
  <si>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</si>
  <si>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</si>
  <si>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</si>
  <si>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</si>
  <si>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</si>
  <si>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</si>
  <si>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</si>
  <si>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</si>
  <si>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</si>
  <si>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</si>
  <si>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</si>
  <si>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</si>
  <si>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</si>
  <si>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</si>
  <si>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</si>
  <si>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</si>
  <si>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</si>
  <si>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</si>
  <si>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</si>
  <si>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</si>
  <si>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</si>
  <si>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</si>
  <si>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</si>
  <si>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</si>
  <si>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</si>
  <si>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</si>
  <si>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</si>
  <si>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</si>
  <si>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</si>
  <si>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</si>
  <si>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</si>
  <si>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</si>
  <si>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</si>
  <si>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</si>
  <si>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</si>
  <si>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</si>
  <si>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</si>
  <si>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</si>
  <si>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</si>
  <si>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</si>
  <si>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</si>
  <si>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</si>
  <si>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</si>
  <si>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</si>
  <si>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</si>
  <si>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</si>
  <si>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</si>
  <si>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</si>
  <si>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</si>
  <si>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</si>
  <si>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</si>
  <si>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</si>
  <si>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</si>
  <si>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</si>
  <si>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</si>
  <si>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</si>
  <si>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</si>
  <si>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</si>
  <si>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</si>
  <si>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</si>
  <si>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</si>
  <si>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</si>
  <si>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</si>
  <si>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</si>
  <si>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</si>
  <si>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</si>
  <si>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</si>
  <si>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</si>
  <si>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</si>
  <si>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</si>
  <si>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</si>
  <si>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</si>
  <si>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</si>
  <si>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</si>
  <si>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</si>
  <si>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</si>
  <si>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</si>
  <si>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</si>
  <si>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</si>
  <si>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</si>
  <si>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</si>
  <si>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</si>
  <si>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</si>
  <si>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</si>
  <si>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</si>
  <si>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</si>
  <si>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</si>
  <si>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</si>
  <si>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</si>
  <si>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</si>
  <si>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</si>
  <si>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</si>
  <si>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</si>
  <si>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</si>
  <si>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</si>
  <si>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</si>
  <si>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</si>
  <si>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</si>
  <si>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</si>
  <si>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</si>
  <si>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</si>
  <si>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</si>
  <si>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</si>
  <si>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</si>
  <si>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</si>
  <si>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</si>
  <si>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</si>
  <si>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</si>
  <si>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</si>
  <si>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</si>
  <si>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</si>
  <si>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</si>
  <si>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</si>
  <si>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</si>
  <si>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</si>
  <si>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</si>
  <si>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</si>
  <si>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</si>
  <si>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</si>
  <si>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</si>
  <si>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</si>
  <si>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</si>
  <si>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</si>
  <si>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</si>
  <si>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</si>
  <si>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</si>
  <si>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</si>
  <si>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</si>
  <si>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</si>
  <si>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</si>
  <si>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</si>
  <si>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</si>
  <si>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</si>
  <si>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</si>
  <si>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</si>
  <si>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</si>
  <si>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</si>
  <si>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</si>
  <si>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</si>
  <si>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</si>
  <si>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</si>
  <si>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</si>
  <si>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</si>
  <si>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</si>
  <si>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</si>
  <si>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</si>
  <si>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</si>
  <si>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</si>
  <si>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</si>
  <si>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</si>
  <si>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</si>
  <si>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</si>
  <si>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</si>
  <si>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</si>
  <si>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</si>
  <si>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</si>
  <si>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</si>
  <si>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</si>
  <si>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</si>
  <si>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</si>
  <si>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</si>
  <si>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</si>
  <si>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</si>
  <si>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</si>
  <si>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</si>
  <si>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</si>
  <si>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</si>
  <si>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</si>
  <si>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</si>
  <si>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</si>
  <si>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</si>
  <si>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</si>
  <si>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</si>
  <si>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</si>
  <si>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</si>
  <si>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</si>
  <si>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</si>
  <si>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</si>
  <si>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</si>
  <si>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</si>
  <si>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</si>
  <si>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</si>
  <si>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</si>
  <si>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</si>
  <si>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</si>
  <si>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</si>
  <si>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</si>
  <si>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</si>
  <si>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</si>
  <si>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</si>
  <si>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</si>
  <si>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</si>
  <si>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</si>
  <si>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</si>
  <si>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</si>
  <si>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</si>
  <si>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</si>
  <si>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</si>
  <si>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</si>
  <si>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</si>
  <si>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</si>
  <si>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</si>
  <si>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</si>
  <si>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</si>
  <si>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</si>
  <si>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</si>
  <si>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</si>
  <si>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</si>
  <si>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</si>
  <si>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</si>
  <si>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</si>
  <si>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</si>
  <si>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</si>
  <si>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</si>
  <si>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</si>
  <si>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</si>
  <si>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</si>
  <si>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</si>
  <si>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</si>
  <si>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</si>
  <si>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</si>
  <si>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</si>
  <si>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</si>
  <si>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</si>
  <si>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</si>
  <si>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</si>
  <si>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</si>
  <si>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</si>
  <si>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</si>
  <si>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</si>
  <si>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</si>
  <si>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</si>
  <si>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</si>
  <si>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</si>
  <si>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</si>
  <si>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</si>
  <si>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</si>
  <si>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</si>
  <si>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</si>
  <si>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</si>
  <si>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</si>
  <si>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</si>
  <si>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</si>
  <si>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</si>
  <si>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</si>
  <si>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</si>
  <si>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</si>
  <si>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</si>
  <si>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</si>
  <si>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</si>
  <si>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</si>
  <si>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</si>
  <si>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</si>
  <si>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</si>
  <si>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</si>
  <si>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</si>
  <si>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</si>
  <si>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</si>
  <si>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</si>
  <si>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</si>
  <si>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</si>
  <si>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</si>
  <si>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</si>
  <si>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</si>
  <si>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</si>
  <si>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</si>
  <si>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</si>
  <si>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</si>
  <si>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</si>
  <si>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</si>
  <si>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</si>
  <si>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</si>
  <si>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</si>
  <si>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</si>
  <si>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</si>
  <si>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</si>
  <si>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</si>
  <si>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</si>
  <si>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</si>
  <si>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</si>
  <si>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</si>
  <si>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</si>
  <si>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</si>
  <si>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</si>
  <si>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</si>
  <si>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</si>
  <si>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</si>
  <si>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</si>
  <si>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</si>
  <si>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</si>
  <si>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</si>
  <si>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</si>
  <si>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</si>
  <si>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</si>
  <si>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</si>
  <si>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</si>
  <si>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</si>
  <si>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</si>
  <si>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</si>
  <si>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</si>
  <si>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</si>
  <si>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</si>
  <si>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</si>
  <si>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</si>
  <si>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</si>
  <si>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</si>
  <si>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</si>
  <si>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</si>
  <si>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</si>
  <si>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</si>
  <si>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</si>
  <si>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</si>
  <si>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</si>
  <si>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</si>
  <si>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</si>
  <si>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</si>
  <si>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</si>
  <si>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</si>
  <si>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</si>
  <si>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</si>
  <si>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</si>
  <si>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</si>
  <si>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</si>
  <si>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</si>
  <si>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</si>
  <si>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</si>
  <si>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</si>
  <si>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</si>
  <si>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</si>
  <si>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</si>
  <si>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</si>
  <si>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</si>
  <si>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</si>
  <si>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</si>
  <si>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</si>
  <si>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</si>
  <si>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</si>
  <si>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</si>
  <si>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</si>
  <si>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</si>
  <si>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</si>
  <si>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</si>
  <si>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</si>
  <si>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</si>
  <si>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</si>
  <si>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</si>
  <si>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</si>
  <si>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</si>
  <si>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</si>
  <si>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</si>
  <si>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</si>
  <si>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</si>
  <si>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</si>
  <si>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</si>
  <si>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</si>
  <si>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</si>
  <si>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</si>
  <si>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</si>
  <si>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</si>
  <si>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</si>
  <si>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</si>
  <si>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</si>
  <si>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</si>
  <si>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</si>
  <si>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</si>
  <si>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</si>
  <si>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</si>
  <si>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</si>
  <si>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</si>
  <si>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</si>
  <si>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</si>
  <si>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</si>
  <si>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</si>
  <si>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</si>
  <si>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</si>
  <si>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</si>
  <si>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</si>
  <si>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</si>
  <si>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</si>
  <si>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</si>
  <si>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</si>
  <si>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</si>
  <si>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</si>
  <si>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</si>
  <si>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</si>
  <si>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</si>
  <si>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</si>
  <si>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</si>
  <si>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</si>
  <si>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</si>
  <si>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</si>
  <si>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</si>
  <si>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</si>
  <si>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</si>
  <si>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</si>
  <si>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</si>
  <si>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</si>
  <si>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</si>
  <si>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</si>
  <si>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</si>
  <si>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</si>
  <si>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</si>
  <si>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</si>
  <si>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</si>
  <si>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</si>
  <si>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</si>
  <si>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</si>
  <si>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</si>
  <si>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</si>
  <si>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</si>
  <si>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</si>
  <si>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</si>
  <si>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</si>
  <si>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</si>
  <si>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</si>
  <si>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</si>
  <si>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</si>
  <si>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</si>
  <si>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</si>
  <si>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</si>
  <si>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</si>
  <si>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</si>
  <si>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</si>
  <si>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</si>
  <si>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</si>
  <si>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</si>
  <si>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</si>
  <si>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</si>
  <si>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</si>
  <si>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</si>
  <si>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</si>
  <si>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</si>
  <si>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</si>
  <si>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</si>
  <si>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</si>
  <si>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</si>
  <si>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</si>
  <si>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</si>
  <si>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</si>
  <si>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</si>
  <si>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</si>
  <si>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</si>
  <si>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</si>
  <si>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</si>
  <si>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</si>
  <si>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</si>
  <si>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</si>
  <si>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</si>
  <si>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</si>
  <si>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</si>
  <si>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</si>
  <si>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</si>
  <si>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</si>
  <si>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</si>
  <si>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</si>
  <si>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</si>
  <si>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</si>
  <si>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</si>
  <si>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</si>
  <si>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</si>
  <si>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</si>
  <si>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</si>
  <si>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</si>
  <si>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</si>
  <si>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</si>
  <si>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</si>
  <si>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</si>
  <si>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</si>
  <si>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</si>
  <si>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</si>
  <si>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</si>
  <si>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</si>
  <si>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</si>
  <si>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</si>
  <si>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</si>
  <si>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</si>
  <si>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</si>
  <si>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</si>
  <si>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</si>
  <si>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</si>
  <si>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</si>
  <si>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</si>
  <si>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</si>
  <si>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</si>
  <si>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</si>
  <si>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</si>
  <si>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</si>
  <si>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</si>
  <si>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</si>
  <si>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</si>
  <si>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</si>
  <si>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</si>
  <si>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</si>
  <si>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</si>
  <si>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</si>
  <si>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</si>
  <si>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</si>
  <si>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</si>
  <si>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</si>
  <si>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</si>
  <si>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</si>
  <si>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</si>
  <si>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</si>
  <si>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</si>
  <si>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</si>
  <si>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</si>
  <si>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</si>
  <si>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</si>
  <si>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</si>
  <si>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</si>
  <si>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</si>
  <si>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</si>
  <si>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</si>
  <si>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</si>
  <si>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</si>
  <si>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</si>
  <si>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</si>
  <si>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</si>
  <si>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</si>
  <si>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</si>
  <si>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</si>
  <si>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</si>
  <si>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</si>
  <si>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</si>
  <si>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</si>
  <si>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</si>
  <si>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</si>
  <si>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</si>
  <si>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</si>
  <si>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</si>
  <si>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</si>
  <si>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</si>
  <si>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</si>
  <si>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</si>
  <si>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</si>
  <si>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</si>
  <si>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</si>
  <si>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</si>
  <si>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</si>
  <si>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</si>
  <si>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</si>
  <si>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</si>
  <si>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</si>
  <si>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</si>
  <si>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</si>
  <si>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</si>
  <si>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</si>
  <si>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</si>
  <si>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</si>
  <si>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</si>
  <si>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</si>
  <si>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</si>
  <si>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</si>
  <si>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</si>
  <si>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</si>
  <si>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</si>
  <si>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</si>
  <si>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</si>
  <si>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</si>
  <si>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</si>
  <si>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</si>
  <si>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</si>
  <si>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</si>
  <si>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</si>
  <si>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</si>
  <si>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</si>
  <si>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</si>
  <si>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</si>
  <si>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</si>
  <si>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</si>
  <si>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</si>
  <si>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</si>
  <si>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</si>
  <si>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</si>
  <si>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</si>
  <si>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</si>
  <si>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</si>
  <si>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</si>
  <si>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</si>
  <si>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</si>
  <si>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</si>
  <si>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</si>
  <si>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</si>
  <si>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</si>
  <si>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</si>
  <si>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</si>
  <si>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</si>
  <si>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</si>
  <si>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</si>
  <si>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</si>
  <si>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</si>
  <si>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</si>
  <si>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</si>
  <si>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</si>
  <si>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</si>
  <si>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</si>
  <si>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</si>
  <si>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</si>
  <si>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</si>
  <si>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</si>
  <si>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</si>
  <si>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</si>
  <si>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</si>
  <si>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</si>
  <si>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</si>
  <si>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</si>
  <si>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</si>
  <si>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</si>
  <si>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</si>
  <si>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</si>
  <si>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</si>
  <si>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</si>
  <si>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</si>
  <si>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</si>
  <si>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</si>
  <si>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</si>
  <si>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</si>
  <si>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</si>
  <si>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</si>
  <si>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</si>
  <si>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</si>
  <si>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</si>
  <si>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</si>
  <si>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</si>
  <si>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</si>
  <si>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</si>
  <si>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</si>
  <si>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</si>
  <si>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</si>
  <si>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</si>
  <si>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</si>
  <si>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</si>
  <si>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</si>
  <si>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</si>
  <si>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</si>
  <si>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</si>
  <si>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</si>
  <si>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</si>
  <si>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</si>
  <si>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</si>
  <si>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</si>
  <si>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</si>
  <si>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</si>
  <si>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</si>
  <si>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</si>
  <si>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</si>
  <si>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</si>
  <si>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</si>
  <si>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</si>
  <si>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</si>
  <si>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</si>
  <si>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</si>
  <si>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</si>
  <si>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</si>
  <si>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</si>
  <si>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</si>
  <si>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</si>
  <si>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</si>
  <si>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</si>
  <si>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</si>
  <si>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</si>
  <si>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</si>
  <si>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</si>
  <si>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</si>
  <si>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</si>
  <si>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</si>
  <si>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</si>
  <si>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</si>
  <si>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</si>
  <si>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</si>
  <si>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</si>
  <si>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</si>
  <si>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</si>
  <si>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</si>
  <si>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</si>
  <si>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</si>
  <si>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</si>
  <si>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</si>
  <si>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</si>
  <si>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</si>
  <si>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</si>
  <si>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</si>
  <si>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</si>
  <si>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</si>
  <si>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</si>
  <si>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</si>
  <si>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</si>
  <si>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</si>
  <si>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</si>
  <si>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</si>
  <si>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</si>
  <si>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</si>
  <si>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</si>
  <si>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</si>
  <si>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</si>
  <si>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</si>
  <si>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</si>
  <si>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</si>
  <si>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</si>
  <si>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</si>
  <si>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</si>
  <si>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</si>
  <si>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</si>
  <si>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</si>
  <si>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</si>
  <si>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</si>
  <si>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</si>
  <si>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</si>
  <si>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</si>
  <si>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</si>
  <si>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</si>
  <si>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</si>
  <si>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</si>
  <si>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</si>
  <si>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</si>
  <si>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</si>
  <si>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</si>
  <si>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</si>
  <si>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</si>
  <si>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</si>
  <si>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</si>
  <si>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</si>
  <si>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</si>
  <si>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</si>
  <si>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</si>
  <si>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</si>
  <si>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</si>
  <si>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</si>
  <si>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</si>
  <si>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</si>
  <si>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</si>
  <si>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</si>
  <si>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</si>
  <si>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</si>
  <si>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</si>
  <si>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</si>
  <si>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</si>
  <si>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</si>
  <si>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</si>
  <si>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</si>
  <si>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</si>
  <si>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</si>
  <si>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</si>
  <si>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</si>
  <si>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</si>
  <si>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</si>
  <si>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</si>
  <si>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</si>
  <si>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</si>
  <si>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</si>
  <si>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</si>
  <si>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</si>
  <si>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</si>
  <si>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</si>
  <si>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</si>
  <si>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</si>
  <si>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</si>
  <si>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</si>
  <si>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</si>
  <si>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</si>
  <si>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</si>
  <si>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</si>
  <si>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</si>
  <si>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</si>
  <si>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</si>
  <si>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</si>
  <si>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</si>
  <si>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</si>
  <si>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</si>
  <si>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</si>
  <si>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</si>
  <si>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</si>
  <si>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</si>
  <si>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</si>
  <si>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</si>
  <si>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</si>
  <si>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</si>
  <si>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</si>
  <si>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</si>
  <si>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</si>
  <si>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</si>
  <si>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</si>
  <si>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</si>
  <si>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</si>
  <si>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</si>
  <si>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</si>
  <si>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</si>
  <si>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</si>
  <si>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</si>
  <si>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</si>
  <si>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</si>
  <si>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</si>
  <si>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</si>
  <si>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</si>
  <si>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</si>
  <si>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</si>
  <si>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</si>
  <si>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</si>
  <si>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</si>
  <si>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</si>
  <si>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</si>
  <si>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</si>
  <si>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</si>
  <si>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</si>
  <si>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</si>
  <si>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</si>
  <si>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</si>
  <si>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</si>
  <si>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</si>
  <si>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</si>
  <si>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</si>
  <si>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</si>
  <si>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</si>
  <si>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</si>
  <si>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</si>
  <si>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</si>
  <si>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</si>
  <si>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</si>
  <si>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</si>
  <si>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</si>
  <si>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</si>
  <si>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</si>
  <si>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</si>
  <si>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</si>
  <si>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</si>
  <si>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</si>
  <si>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</si>
  <si>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</si>
  <si>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</si>
  <si>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</si>
  <si>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</si>
  <si>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</si>
  <si>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</si>
  <si>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</si>
  <si>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</si>
  <si>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</si>
  <si>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</si>
  <si>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</si>
  <si>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</si>
  <si>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</si>
  <si>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</si>
  <si>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</si>
  <si>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</si>
  <si>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</si>
  <si>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</si>
  <si>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</si>
  <si>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</si>
  <si>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</si>
  <si>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</si>
  <si>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</si>
  <si>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</si>
  <si>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</si>
  <si>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</si>
  <si>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</si>
  <si>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</si>
  <si>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</si>
  <si>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</si>
  <si>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</si>
  <si>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</si>
  <si>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</si>
  <si>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</si>
  <si>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</si>
  <si>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</si>
  <si>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</si>
  <si>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</si>
  <si>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</si>
  <si>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</si>
  <si>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</si>
  <si>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</si>
  <si>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</si>
  <si>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</si>
  <si>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</si>
  <si>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</si>
  <si>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</si>
  <si>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</si>
  <si>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</si>
  <si>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</si>
  <si>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</si>
  <si>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</si>
  <si>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</si>
  <si>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</si>
  <si>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</si>
  <si>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</si>
  <si>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</si>
  <si>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</si>
  <si>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</si>
  <si>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</si>
  <si>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</si>
  <si>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</si>
  <si>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</si>
  <si>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</si>
  <si>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</si>
  <si>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</si>
  <si>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</si>
  <si>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</si>
  <si>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</si>
  <si>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</si>
  <si>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</si>
  <si>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</si>
  <si>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</si>
  <si>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</si>
  <si>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</si>
  <si>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</si>
  <si>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</si>
  <si>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</si>
  <si>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</si>
  <si>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</si>
  <si>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</si>
  <si>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</si>
  <si>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</si>
  <si>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</si>
  <si>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</si>
  <si>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</si>
  <si>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</si>
  <si>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</si>
  <si>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</si>
  <si>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</si>
  <si>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</si>
  <si>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</si>
  <si>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</si>
  <si>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</si>
  <si>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</si>
  <si>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</si>
  <si>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</si>
  <si>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</si>
  <si>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</si>
  <si>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</si>
  <si>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</si>
  <si>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</si>
  <si>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</si>
  <si>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</si>
  <si>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</si>
  <si>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</si>
  <si>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</si>
  <si>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</si>
  <si>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</si>
  <si>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</si>
  <si>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</si>
  <si>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</si>
  <si>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</si>
  <si>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</si>
  <si>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</si>
  <si>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</si>
  <si>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</si>
  <si>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</si>
  <si>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</si>
  <si>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</si>
  <si>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</si>
  <si>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</si>
  <si>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</si>
  <si>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</si>
  <si>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</si>
  <si>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</si>
  <si>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</si>
  <si>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</si>
  <si>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</si>
  <si>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</si>
  <si>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</si>
  <si>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</si>
  <si>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</si>
  <si>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</si>
  <si>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</si>
  <si>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</si>
  <si>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</si>
  <si>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</si>
  <si>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</si>
  <si>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</si>
  <si>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</si>
  <si>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</si>
  <si>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</si>
  <si>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</si>
  <si>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</si>
  <si>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</si>
  <si>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</si>
  <si>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</si>
  <si>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</si>
  <si>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</si>
  <si>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</si>
  <si>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</si>
  <si>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</si>
  <si>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</si>
  <si>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</si>
  <si>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</si>
  <si>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</si>
  <si>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</si>
  <si>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</si>
  <si>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</si>
  <si>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</si>
  <si>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</si>
  <si>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</si>
  <si>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</si>
  <si>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</si>
  <si>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</si>
  <si>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</si>
  <si>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</si>
  <si>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</si>
  <si>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</si>
  <si>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</si>
  <si>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</si>
  <si>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</si>
  <si>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</si>
  <si>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</si>
  <si>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</si>
  <si>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</si>
  <si>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</si>
  <si>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</si>
  <si>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</si>
  <si>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</si>
  <si>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</si>
  <si>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</si>
  <si>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</si>
  <si>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</si>
  <si>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</si>
  <si>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</si>
  <si>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</si>
  <si>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</si>
  <si>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</si>
  <si>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</si>
  <si>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</si>
  <si>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</si>
  <si>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</si>
  <si>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</si>
  <si>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</si>
  <si>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</si>
  <si>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</si>
  <si>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</si>
  <si>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</si>
  <si>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</si>
  <si>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</si>
  <si>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</si>
  <si>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</si>
  <si>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</si>
  <si>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</si>
  <si>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</si>
  <si>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</si>
  <si>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</si>
  <si>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</si>
  <si>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</si>
  <si>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</si>
  <si>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</si>
  <si>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</si>
  <si>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</si>
  <si>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</si>
  <si>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</si>
  <si>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</si>
  <si>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</si>
  <si>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</si>
  <si>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</si>
  <si>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</si>
  <si>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</si>
  <si>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</si>
  <si>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</si>
  <si>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</si>
  <si>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</si>
  <si>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</si>
  <si>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</si>
  <si>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</si>
  <si>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</si>
  <si>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</si>
  <si>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</si>
  <si>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</si>
  <si>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</si>
  <si>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</si>
  <si>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</si>
  <si>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</si>
  <si>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</si>
  <si>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</si>
  <si>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</si>
  <si>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</si>
  <si>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</si>
  <si>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</si>
  <si>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</si>
  <si>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</si>
  <si>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</si>
  <si>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</si>
  <si>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</si>
  <si>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</si>
  <si>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</si>
  <si>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</si>
  <si>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</si>
  <si>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</si>
  <si>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</si>
  <si>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</si>
  <si>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</si>
  <si>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</si>
  <si>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</si>
  <si>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</si>
  <si>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</si>
  <si>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</si>
  <si>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</si>
  <si>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</si>
  <si>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</si>
  <si>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</si>
  <si>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</si>
  <si>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</si>
  <si>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</si>
  <si>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</si>
  <si>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</si>
  <si>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</si>
  <si>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</si>
  <si>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</si>
  <si>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</si>
  <si>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</si>
  <si>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</si>
  <si>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</si>
  <si>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</si>
  <si>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</si>
  <si>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</si>
  <si>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</si>
  <si>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</si>
  <si>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</si>
  <si>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</si>
  <si>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</si>
  <si>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</si>
  <si>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</si>
  <si>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</si>
  <si>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</si>
  <si>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</si>
  <si>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</si>
  <si>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</si>
  <si>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</si>
  <si>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</si>
  <si>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</si>
  <si>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</si>
  <si>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</si>
  <si>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</si>
  <si>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</si>
  <si>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</si>
  <si>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</si>
  <si>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</si>
  <si>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</si>
  <si>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</si>
  <si>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</si>
  <si>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</si>
  <si>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</si>
  <si>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</si>
  <si>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</si>
  <si>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</si>
  <si>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</si>
  <si>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</si>
  <si>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</si>
  <si>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</si>
  <si>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</si>
  <si>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</si>
  <si>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</si>
  <si>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</si>
  <si>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</si>
  <si>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</si>
  <si>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</si>
  <si>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</si>
  <si>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</si>
  <si>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</si>
  <si>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</si>
  <si>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</si>
  <si>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</si>
  <si>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</si>
  <si>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</si>
  <si>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</si>
  <si>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</si>
  <si>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</si>
  <si>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</si>
  <si>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</si>
  <si>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</si>
  <si>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</si>
  <si>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</si>
  <si>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</si>
  <si>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</si>
  <si>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</si>
  <si>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</si>
  <si>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</si>
  <si>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</si>
  <si>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</si>
  <si>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</si>
  <si>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</si>
  <si>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</si>
  <si>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</si>
  <si>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</si>
  <si>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</si>
  <si>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</si>
  <si>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</si>
  <si>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</si>
  <si>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</si>
  <si>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</si>
  <si>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</si>
  <si>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</si>
  <si>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</si>
  <si>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</si>
  <si>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</si>
  <si>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</si>
  <si>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</si>
  <si>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</si>
  <si>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</si>
  <si>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</si>
  <si>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</si>
  <si>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</si>
  <si>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</si>
  <si>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</si>
  <si>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</si>
  <si>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</si>
  <si>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</si>
  <si>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</si>
  <si>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</si>
  <si>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</si>
  <si>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</si>
  <si>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</si>
  <si>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</si>
  <si>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</si>
  <si>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</si>
  <si>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</si>
  <si>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</si>
  <si>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</si>
  <si>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</si>
  <si>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</si>
  <si>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</si>
  <si>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</si>
  <si>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</si>
  <si>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</si>
  <si>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</si>
  <si>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</si>
  <si>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</si>
  <si>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</si>
  <si>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</si>
  <si>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</si>
  <si>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</si>
  <si>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</si>
  <si>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</si>
  <si>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</si>
  <si>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</si>
  <si>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</si>
  <si>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</si>
  <si>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</si>
  <si>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</si>
  <si>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</si>
  <si>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</si>
  <si>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</si>
  <si>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</si>
  <si>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</si>
  <si>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</si>
  <si>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</si>
  <si>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</si>
  <si>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</si>
  <si>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</si>
  <si>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</si>
  <si>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</si>
  <si>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</si>
  <si>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</si>
  <si>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</si>
  <si>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</si>
  <si>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</si>
  <si>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</si>
  <si>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</si>
  <si>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</si>
  <si>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</si>
  <si>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</si>
  <si>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</si>
  <si>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</si>
  <si>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</si>
  <si>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</si>
  <si>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</si>
  <si>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</si>
  <si>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</si>
  <si>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</si>
  <si>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</si>
  <si>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</si>
  <si>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</si>
  <si>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</si>
  <si>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</si>
  <si>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</si>
  <si>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</si>
  <si>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</si>
  <si>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</si>
  <si>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</si>
  <si>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</si>
  <si>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</si>
  <si>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</si>
  <si>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</si>
  <si>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</si>
  <si>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</si>
  <si>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</si>
  <si>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</si>
  <si>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</si>
  <si>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</si>
  <si>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</si>
  <si>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</si>
  <si>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</si>
  <si>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</si>
  <si>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</si>
  <si>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</si>
  <si>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</si>
  <si>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</si>
  <si>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</si>
  <si>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</si>
  <si>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</si>
  <si>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</si>
  <si>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</si>
  <si>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</si>
  <si>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</si>
  <si>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</si>
  <si>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</si>
  <si>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</si>
  <si>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</si>
  <si>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</si>
  <si>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</si>
  <si>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</si>
  <si>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</si>
  <si>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</si>
  <si>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</si>
  <si>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</si>
  <si>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</si>
  <si>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</si>
  <si>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</si>
  <si>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</si>
  <si>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</si>
  <si>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</si>
  <si>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</si>
  <si>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</si>
  <si>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</si>
  <si>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</si>
  <si>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</si>
  <si>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</si>
  <si>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</si>
  <si>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</si>
  <si>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</si>
  <si>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</si>
  <si>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</si>
  <si>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</si>
  <si>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</si>
  <si>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</si>
  <si>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</si>
  <si>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</si>
  <si>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</si>
  <si>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</si>
  <si>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</si>
  <si>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</si>
  <si>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</si>
  <si>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</si>
  <si>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</si>
  <si>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</si>
  <si>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</si>
  <si>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</si>
  <si>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</si>
  <si>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</si>
  <si>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</si>
  <si>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</si>
  <si>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</si>
  <si>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</si>
  <si>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</si>
  <si>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</si>
  <si>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</si>
  <si>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</si>
  <si>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</si>
  <si>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</si>
  <si>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</si>
  <si>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</si>
  <si>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</si>
  <si>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</si>
  <si>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</si>
  <si>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</si>
  <si>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</si>
  <si>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</si>
  <si>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</si>
  <si>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</si>
  <si>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</si>
  <si>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</si>
  <si>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</si>
  <si>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</si>
  <si>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</si>
  <si>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</si>
  <si>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</si>
  <si>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</si>
  <si>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</si>
  <si>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</si>
  <si>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</si>
  <si>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</si>
  <si>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</si>
  <si>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</si>
  <si>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</si>
  <si>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</si>
  <si>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</si>
  <si>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</si>
  <si>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</si>
  <si>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</si>
  <si>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</si>
  <si>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</si>
  <si>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</si>
  <si>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</si>
  <si>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</si>
  <si>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</si>
  <si>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</si>
  <si>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</si>
  <si>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</si>
  <si>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</si>
  <si>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</si>
  <si>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</si>
  <si>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</si>
  <si>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</si>
  <si>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</si>
  <si>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</si>
  <si>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</si>
  <si>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</si>
  <si>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</si>
  <si>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</si>
  <si>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</si>
  <si>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</si>
  <si>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</si>
  <si>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</si>
  <si>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</si>
  <si>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</si>
  <si>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</si>
  <si>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</si>
  <si>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</si>
  <si>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</si>
  <si>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</si>
  <si>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</si>
  <si>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</si>
  <si>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</si>
  <si>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</si>
  <si>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</si>
  <si>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</si>
  <si>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</si>
  <si>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</si>
  <si>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</si>
  <si>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</si>
  <si>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</si>
  <si>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</si>
  <si>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</si>
  <si>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</si>
  <si>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</si>
  <si>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</si>
  <si>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</si>
  <si>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</si>
  <si>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</si>
  <si>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</si>
  <si>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</si>
  <si>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</si>
  <si>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</si>
  <si>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</si>
  <si>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</si>
  <si>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</si>
  <si>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</si>
  <si>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</si>
  <si>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</si>
  <si>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</si>
  <si>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</si>
  <si>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</si>
  <si>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</si>
  <si>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</si>
  <si>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</si>
  <si>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</si>
  <si>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</si>
  <si>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</si>
  <si>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</si>
  <si>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</si>
  <si>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</si>
  <si>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</si>
  <si>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</si>
  <si>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</si>
  <si>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</si>
  <si>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</si>
  <si>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</si>
  <si>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</si>
  <si>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</si>
  <si>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</si>
  <si>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</si>
  <si>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</si>
  <si>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</si>
  <si>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</si>
  <si>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</si>
  <si>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</si>
  <si>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</si>
  <si>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</si>
  <si>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</si>
  <si>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</si>
  <si>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</si>
  <si>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</si>
  <si>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</si>
  <si>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</si>
  <si>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</si>
  <si>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</si>
  <si>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</si>
  <si>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</si>
  <si>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</si>
  <si>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</si>
  <si>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</si>
  <si>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</si>
  <si>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</si>
  <si>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</si>
  <si>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</si>
  <si>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</si>
  <si>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</si>
  <si>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</si>
  <si>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</si>
  <si>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</si>
  <si>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</si>
  <si>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</si>
  <si>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</si>
  <si>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</si>
  <si>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</si>
  <si>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</si>
  <si>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</si>
  <si>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</si>
  <si>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</si>
  <si>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</si>
  <si>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</si>
  <si>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</si>
  <si>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</si>
  <si>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</si>
  <si>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</si>
  <si>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</si>
  <si>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</si>
  <si>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</si>
  <si>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</si>
  <si>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</si>
  <si>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</si>
  <si>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</si>
  <si>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</si>
  <si>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</si>
  <si>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</si>
  <si>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</si>
  <si>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</si>
  <si>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</si>
  <si>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</si>
  <si>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</si>
  <si>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</si>
  <si>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</si>
  <si>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</si>
  <si>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</si>
  <si>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</si>
  <si>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</si>
  <si>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</si>
  <si>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</si>
  <si>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</si>
  <si>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</si>
  <si>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</si>
  <si>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</si>
  <si>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</si>
  <si>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</si>
  <si>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</si>
  <si>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</si>
  <si>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</si>
  <si>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</si>
  <si>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</si>
  <si>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</si>
  <si>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</si>
  <si>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</si>
  <si>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</si>
  <si>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</si>
  <si>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</si>
  <si>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</si>
  <si>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</si>
  <si>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</si>
  <si>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</si>
  <si>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</si>
  <si>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</si>
  <si>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</si>
  <si>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</si>
  <si>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</si>
  <si>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</si>
  <si>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</si>
  <si>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</si>
  <si>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</si>
  <si>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</si>
  <si>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</si>
  <si>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</si>
  <si>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</si>
  <si>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</si>
  <si>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</si>
  <si>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</si>
  <si>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</si>
  <si>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</si>
  <si>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</si>
  <si>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</si>
  <si>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</si>
  <si>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</si>
  <si>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</si>
  <si>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</si>
  <si>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</si>
  <si>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</si>
  <si>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</si>
  <si>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</si>
  <si>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</si>
  <si>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</si>
  <si>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</si>
  <si>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</si>
  <si>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</si>
  <si>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</si>
  <si>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</si>
  <si>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</si>
  <si>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</si>
  <si>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</si>
  <si>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</si>
  <si>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</si>
  <si>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</si>
  <si>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</si>
  <si>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</si>
  <si>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</si>
  <si>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</si>
  <si>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</si>
  <si>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</si>
  <si>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</si>
  <si>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</si>
  <si>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</si>
  <si>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</si>
  <si>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</si>
  <si>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</si>
  <si>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</si>
  <si>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</si>
  <si>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</si>
  <si>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</si>
  <si>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</si>
  <si>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</si>
  <si>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</si>
  <si>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</si>
  <si>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</si>
  <si>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</si>
  <si>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</si>
  <si>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</si>
  <si>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</si>
  <si>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</si>
  <si>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</si>
  <si>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</si>
  <si>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</si>
  <si>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</si>
  <si>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</si>
  <si>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</si>
  <si>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</si>
  <si>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</si>
  <si>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</si>
  <si>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</si>
  <si>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</si>
  <si>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</si>
  <si>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</si>
  <si>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</si>
  <si>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</si>
  <si>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</si>
  <si>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</si>
  <si>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</si>
  <si>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</si>
  <si>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</si>
  <si>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</si>
  <si>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</si>
  <si>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</si>
  <si>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</si>
  <si>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</si>
  <si>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</si>
  <si>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</si>
  <si>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</si>
  <si>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</si>
  <si>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</si>
  <si>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</si>
  <si>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</si>
  <si>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</si>
  <si>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</si>
  <si>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</si>
  <si>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</si>
  <si>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</si>
  <si>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</si>
  <si>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</si>
  <si>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</si>
  <si>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</si>
  <si>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</si>
  <si>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</si>
  <si>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</si>
  <si>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</si>
  <si>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</si>
  <si>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</si>
  <si>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</si>
  <si>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</si>
  <si>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</si>
  <si>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</si>
  <si>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</si>
  <si>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</si>
  <si>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</si>
  <si>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</si>
  <si>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</si>
  <si>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</si>
  <si>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</si>
  <si>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</si>
  <si>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</si>
  <si>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</si>
  <si>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</si>
  <si>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</si>
  <si>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</si>
  <si>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</si>
  <si>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</si>
  <si>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</si>
  <si>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</si>
  <si>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</si>
  <si>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</si>
  <si>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</si>
  <si>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</si>
  <si>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</si>
  <si>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</si>
  <si>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</si>
  <si>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</si>
  <si>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</si>
  <si>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</si>
  <si>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</si>
  <si>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</si>
  <si>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</si>
  <si>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</si>
  <si>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</si>
  <si>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</si>
  <si>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</si>
  <si>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</si>
  <si>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</si>
  <si>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</si>
  <si>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</si>
  <si>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</si>
  <si>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</si>
  <si>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</si>
  <si>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</si>
  <si>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</si>
  <si>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</si>
  <si>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</si>
  <si>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</si>
  <si>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</si>
  <si>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</si>
  <si>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</si>
  <si>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</si>
  <si>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</si>
  <si>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</si>
  <si>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</si>
  <si>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</si>
  <si>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</si>
  <si>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</si>
  <si>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</si>
  <si>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</si>
  <si>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</si>
  <si>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</si>
  <si>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</si>
  <si>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</si>
  <si>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</si>
  <si>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</si>
  <si>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</si>
  <si>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</si>
  <si>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</si>
  <si>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</si>
  <si>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</si>
  <si>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</si>
  <si>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</si>
  <si>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</si>
  <si>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</si>
  <si>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</si>
  <si>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</si>
  <si>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</si>
  <si>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</si>
  <si>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</si>
  <si>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</si>
  <si>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</si>
  <si>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</si>
  <si>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</si>
  <si>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</si>
  <si>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</si>
  <si>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</si>
  <si>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</si>
  <si>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</si>
  <si>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</si>
  <si>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</si>
  <si>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</si>
  <si>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</si>
  <si>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</si>
  <si>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</si>
  <si>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</si>
  <si>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</si>
  <si>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</si>
  <si>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</si>
  <si>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</si>
  <si>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</si>
  <si>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</si>
  <si>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</si>
  <si>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</si>
  <si>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</si>
  <si>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</si>
  <si>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</si>
  <si>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</si>
  <si>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</si>
  <si>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</si>
  <si>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</si>
  <si>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</si>
  <si>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</si>
  <si>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</si>
  <si>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</si>
  <si>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</si>
  <si>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</si>
  <si>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</si>
  <si>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</si>
  <si>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</si>
  <si>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</si>
  <si>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</si>
  <si>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</si>
  <si>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</si>
  <si>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</si>
  <si>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</si>
  <si>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</si>
  <si>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</si>
  <si>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</si>
  <si>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</si>
  <si>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</si>
  <si>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</si>
  <si>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</si>
  <si>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</si>
  <si>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</si>
  <si>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</si>
  <si>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</si>
  <si>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</si>
  <si>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</si>
  <si>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</si>
  <si>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</si>
  <si>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</si>
  <si>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</si>
  <si>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</si>
  <si>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</si>
  <si>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</si>
  <si>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</si>
  <si>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</si>
  <si>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</si>
  <si>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</si>
  <si>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</si>
  <si>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</si>
  <si>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</si>
  <si>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</si>
  <si>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</si>
  <si>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</si>
  <si>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</si>
  <si>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</si>
  <si>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</si>
  <si>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</si>
  <si>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</si>
  <si>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</si>
  <si>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</si>
  <si>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</si>
  <si>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</si>
  <si>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</si>
  <si>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</si>
  <si>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</si>
  <si>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</si>
  <si>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</si>
  <si>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</si>
  <si>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</si>
  <si>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</si>
  <si>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</si>
  <si>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</si>
  <si>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</si>
  <si>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</si>
  <si>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</si>
  <si>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</si>
  <si>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</si>
  <si>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</si>
  <si>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</si>
  <si>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</si>
  <si>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</si>
  <si>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</si>
  <si>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</si>
  <si>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</si>
  <si>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</si>
  <si>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</si>
  <si>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</si>
  <si>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</si>
  <si>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</si>
  <si>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</si>
  <si>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</si>
  <si>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</si>
  <si>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</si>
  <si>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</si>
  <si>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</si>
  <si>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</si>
  <si>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</si>
  <si>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</si>
  <si>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</si>
  <si>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</si>
  <si>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</si>
  <si>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</si>
  <si>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</si>
  <si>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</si>
  <si>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</si>
  <si>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</si>
  <si>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</si>
  <si>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</si>
  <si>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</si>
  <si>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</si>
  <si>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</si>
  <si>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</si>
  <si>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</si>
  <si>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</si>
  <si>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</si>
  <si>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</si>
  <si>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</si>
  <si>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</si>
  <si>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</si>
  <si>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</si>
  <si>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</si>
  <si>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</si>
  <si>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</si>
  <si>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</si>
  <si>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</si>
  <si>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</si>
  <si>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</si>
  <si>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</si>
  <si>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</si>
  <si>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</si>
  <si>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</si>
  <si>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</si>
  <si>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</si>
  <si>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</si>
  <si>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</si>
  <si>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</si>
  <si>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</si>
  <si>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</si>
  <si>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</si>
  <si>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</si>
  <si>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</si>
  <si>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</si>
  <si>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</si>
  <si>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</si>
  <si>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</si>
  <si>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</si>
  <si>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</si>
  <si>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</si>
  <si>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</si>
  <si>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</si>
  <si>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</si>
  <si>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</si>
  <si>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</si>
  <si>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</si>
  <si>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</si>
  <si>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</si>
  <si>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</si>
  <si>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</si>
  <si>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</si>
  <si>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</si>
  <si>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</si>
  <si>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</si>
  <si>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</si>
  <si>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</si>
  <si>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</si>
  <si>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</si>
  <si>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</si>
  <si>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</si>
  <si>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</si>
  <si>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</si>
  <si>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</si>
  <si>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</si>
  <si>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</si>
  <si>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</si>
  <si>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</si>
  <si>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</si>
  <si>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</si>
  <si>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</si>
  <si>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</si>
  <si>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</si>
  <si>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</si>
  <si>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</si>
  <si>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</si>
  <si>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</si>
  <si>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</si>
  <si>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</si>
  <si>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</si>
  <si>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</si>
  <si>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</si>
  <si>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</si>
  <si>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</si>
  <si>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</si>
  <si>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</si>
  <si>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</si>
  <si>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</si>
  <si>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</si>
  <si>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</si>
  <si>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</si>
  <si>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</si>
  <si>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</si>
  <si>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</si>
  <si>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</si>
  <si>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</si>
  <si>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</si>
  <si>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</si>
  <si>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</si>
  <si>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</si>
  <si>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</si>
  <si>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</si>
  <si>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</si>
  <si>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</si>
  <si>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</si>
  <si>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</si>
  <si>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</si>
  <si>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</si>
  <si>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</si>
  <si>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</si>
  <si>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</si>
  <si>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</si>
  <si>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</si>
  <si>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</si>
  <si>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</si>
  <si>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</si>
  <si>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</si>
  <si>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</si>
  <si>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</si>
  <si>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</si>
  <si>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</si>
  <si>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</si>
  <si>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</si>
  <si>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</si>
  <si>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</si>
  <si>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</si>
  <si>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</si>
  <si>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</si>
  <si>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</si>
  <si>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</si>
  <si>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</si>
  <si>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</si>
  <si>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</si>
  <si>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</si>
  <si>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</si>
  <si>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</si>
  <si>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</si>
  <si>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</si>
  <si>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</si>
  <si>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</si>
  <si>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</si>
  <si>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</si>
  <si>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</si>
  <si>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</si>
  <si>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</si>
  <si>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</si>
  <si>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</si>
  <si>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</si>
  <si>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</si>
  <si>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</si>
  <si>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</si>
  <si>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</si>
  <si>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</si>
  <si>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</si>
  <si>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</si>
  <si>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</si>
  <si>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</si>
  <si>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</si>
  <si>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</si>
  <si>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</si>
  <si>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</si>
  <si>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</si>
  <si>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</si>
  <si>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</si>
  <si>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</si>
  <si>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</si>
  <si>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</si>
  <si>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</si>
  <si>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</si>
  <si>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</si>
  <si>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</si>
  <si>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</si>
  <si>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</si>
  <si>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</si>
  <si>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</si>
  <si>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</si>
  <si>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</si>
  <si>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</si>
  <si>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</si>
  <si>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</si>
  <si>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</si>
  <si>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</si>
  <si>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</si>
  <si>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</si>
  <si>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</si>
  <si>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</si>
  <si>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</si>
  <si>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</si>
  <si>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</si>
  <si>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</si>
  <si>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</si>
  <si>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</si>
  <si>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</si>
  <si>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</si>
  <si>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</si>
  <si>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</si>
  <si>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</si>
  <si>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</si>
  <si>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</si>
  <si>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</si>
  <si>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</si>
  <si>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</si>
  <si>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</si>
  <si>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</si>
  <si>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</si>
  <si>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</si>
  <si>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</si>
  <si>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</si>
  <si>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</si>
  <si>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</si>
  <si>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</si>
  <si>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</si>
  <si>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</si>
  <si>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</si>
  <si>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</si>
  <si>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</si>
  <si>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</si>
  <si>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</si>
  <si>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</si>
  <si>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</si>
  <si>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</si>
  <si>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</si>
  <si>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</si>
  <si>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</si>
  <si>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</si>
  <si>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</si>
  <si>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</si>
  <si>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</si>
  <si>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</si>
  <si>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</si>
  <si>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</si>
  <si>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</si>
  <si>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</si>
  <si>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</si>
  <si>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</si>
  <si>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</si>
  <si>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</si>
  <si>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</si>
  <si>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</si>
  <si>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</si>
  <si>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</si>
  <si>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</si>
  <si>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</si>
  <si>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</si>
  <si>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</si>
  <si>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</si>
  <si>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</si>
  <si>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</si>
  <si>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</si>
  <si>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</si>
  <si>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</si>
  <si>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</si>
  <si>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</si>
  <si>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</si>
  <si>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</si>
  <si>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</si>
  <si>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</si>
  <si>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</si>
  <si>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</si>
  <si>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</si>
  <si>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</si>
  <si>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</si>
  <si>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</si>
  <si>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</si>
  <si>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</si>
  <si>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</si>
  <si>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</si>
  <si>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</si>
  <si>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</si>
  <si>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</si>
  <si>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</si>
  <si>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</si>
  <si>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</si>
  <si>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</si>
  <si>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</si>
  <si>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</si>
  <si>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</si>
  <si>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</si>
  <si>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</si>
  <si>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</si>
  <si>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</si>
  <si>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</si>
  <si>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</si>
  <si>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</si>
  <si>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</si>
  <si>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</si>
  <si>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</si>
  <si>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</si>
  <si>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</si>
  <si>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</si>
  <si>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</si>
  <si>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</si>
  <si>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</si>
  <si>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</si>
  <si>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</si>
  <si>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</si>
  <si>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</si>
  <si>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</si>
  <si>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</si>
  <si>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</si>
  <si>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</si>
  <si>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</si>
  <si>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</si>
  <si>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</si>
  <si>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</si>
  <si>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</si>
  <si>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</si>
  <si>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</si>
  <si>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</si>
  <si>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</si>
  <si>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</si>
  <si>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</si>
  <si>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</si>
  <si>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</si>
  <si>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</si>
  <si>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</si>
  <si>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</si>
  <si>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</si>
  <si>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</si>
  <si>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</si>
  <si>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</si>
  <si>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</si>
  <si>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</si>
  <si>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</si>
  <si>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</si>
  <si>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</si>
  <si>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</si>
  <si>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</si>
  <si>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</si>
  <si>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</si>
  <si>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</si>
  <si>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</si>
  <si>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</si>
  <si>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</si>
  <si>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</si>
  <si>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</si>
  <si>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</si>
  <si>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</si>
  <si>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</si>
  <si>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</si>
  <si>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</si>
  <si>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</si>
  <si>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</si>
  <si>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</si>
  <si>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</si>
  <si>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</si>
  <si>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</si>
  <si>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</si>
  <si>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</si>
  <si>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</si>
  <si>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</si>
  <si>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</si>
  <si>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</si>
  <si>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</si>
  <si>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</si>
  <si>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</si>
  <si>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</si>
  <si>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</si>
  <si>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</si>
  <si>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</si>
  <si>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</si>
  <si>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</si>
  <si>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</si>
  <si>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</si>
  <si>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</si>
  <si>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</si>
  <si>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</si>
  <si>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</si>
  <si>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</si>
  <si>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</si>
  <si>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</si>
  <si>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</si>
  <si>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</si>
  <si>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</si>
  <si>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</si>
  <si>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</si>
  <si>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</si>
  <si>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</si>
  <si>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</si>
  <si>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</si>
  <si>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</si>
  <si>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</si>
  <si>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</si>
  <si>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</si>
  <si>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</si>
  <si>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</si>
  <si>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</si>
  <si>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</si>
  <si>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</si>
  <si>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</si>
  <si>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</si>
  <si>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</si>
  <si>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</si>
  <si>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</si>
  <si>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</si>
  <si>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</si>
  <si>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</si>
  <si>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</si>
  <si>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</si>
  <si>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</si>
  <si>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</si>
  <si>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</si>
  <si>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</si>
  <si>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</si>
  <si>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</si>
  <si>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</si>
  <si>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</si>
  <si>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</si>
  <si>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</si>
  <si>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</si>
  <si>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</si>
  <si>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</si>
  <si>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</si>
  <si>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</si>
  <si>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</si>
  <si>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</si>
  <si>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</si>
  <si>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</si>
  <si>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</si>
  <si>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</si>
  <si>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</si>
  <si>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</si>
  <si>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</si>
  <si>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</si>
  <si>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</si>
  <si>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</si>
  <si>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</si>
  <si>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</si>
  <si>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</si>
  <si>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</si>
  <si>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</si>
  <si>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</si>
  <si>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</si>
  <si>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</si>
  <si>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</si>
  <si>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</si>
  <si>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</si>
  <si>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</si>
  <si>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</si>
  <si>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</si>
  <si>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</si>
  <si>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</si>
  <si>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</si>
  <si>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</si>
  <si>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</si>
  <si>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</si>
  <si>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</si>
  <si>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</si>
  <si>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</si>
  <si>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</si>
  <si>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</si>
  <si>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</si>
  <si>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</si>
  <si>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</si>
  <si>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</si>
  <si>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</si>
  <si>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</si>
  <si>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</si>
  <si>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</si>
  <si>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</si>
  <si>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</si>
  <si>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</si>
  <si>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</si>
  <si>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</si>
  <si>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</si>
  <si>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</si>
  <si>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</si>
  <si>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</si>
  <si>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</si>
  <si>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</si>
  <si>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</si>
  <si>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</si>
  <si>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</si>
  <si>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</si>
  <si>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</si>
  <si>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</si>
  <si>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</si>
  <si>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</si>
  <si>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</si>
  <si>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</si>
  <si>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</si>
  <si>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</si>
  <si>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</si>
  <si>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</si>
  <si>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</si>
  <si>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</si>
  <si>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</si>
  <si>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</si>
  <si>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</si>
  <si>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</si>
  <si>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</si>
  <si>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</si>
  <si>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</si>
  <si>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</si>
  <si>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</si>
  <si>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</si>
  <si>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</si>
  <si>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</si>
  <si>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</si>
  <si>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</si>
  <si>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</si>
  <si>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</si>
  <si>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</si>
  <si>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</si>
  <si>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</si>
  <si>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</si>
  <si>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</si>
  <si>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</si>
  <si>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</si>
  <si>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</si>
  <si>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</si>
  <si>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</si>
  <si>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</si>
  <si>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</si>
  <si>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</si>
  <si>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</si>
  <si>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</si>
  <si>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</si>
  <si>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</si>
  <si>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</si>
  <si>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</si>
  <si>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</si>
  <si>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</si>
  <si>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</si>
  <si>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</si>
  <si>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</si>
  <si>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</si>
  <si>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</si>
  <si>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</si>
  <si>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</si>
  <si>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</si>
  <si>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</si>
  <si>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</si>
  <si>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</si>
  <si>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</si>
  <si>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</si>
  <si>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</si>
  <si>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</si>
  <si>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</si>
  <si>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</si>
  <si>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</si>
  <si>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</si>
  <si>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</si>
  <si>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</si>
  <si>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</si>
  <si>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</si>
  <si>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</si>
  <si>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</si>
  <si>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</si>
  <si>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</si>
  <si>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</si>
  <si>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</si>
  <si>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</si>
  <si>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</si>
  <si>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</si>
  <si>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</si>
  <si>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</si>
  <si>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</si>
  <si>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</si>
  <si>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</si>
  <si>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</si>
  <si>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</si>
  <si>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</si>
  <si>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</si>
  <si>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</si>
  <si>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</si>
  <si>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</si>
  <si>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</si>
  <si>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</si>
  <si>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</si>
  <si>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</si>
  <si>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</si>
  <si>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</si>
  <si>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</si>
  <si>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</si>
  <si>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</si>
  <si>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</si>
  <si>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</si>
  <si>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</si>
  <si>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</si>
  <si>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</si>
  <si>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</si>
  <si>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</si>
  <si>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</si>
  <si>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</si>
  <si>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</si>
  <si>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</si>
  <si>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</si>
  <si>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</si>
  <si>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</si>
  <si>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</si>
  <si>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</si>
  <si>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</si>
  <si>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</si>
  <si>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</si>
  <si>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</si>
  <si>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</si>
  <si>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</si>
  <si>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</si>
  <si>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</si>
  <si>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</si>
  <si>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</si>
  <si>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</si>
  <si>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</si>
  <si>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</si>
  <si>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</si>
  <si>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</si>
  <si>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</si>
  <si>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</si>
  <si>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</si>
  <si>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</si>
  <si>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</si>
  <si>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</si>
  <si>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</si>
  <si>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</si>
  <si>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</si>
  <si>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</si>
  <si>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</si>
  <si>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</si>
  <si>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</si>
  <si>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</si>
  <si>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</si>
  <si>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</si>
  <si>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</si>
  <si>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</si>
  <si>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</si>
  <si>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</si>
  <si>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</si>
  <si>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</si>
  <si>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</si>
  <si>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</si>
  <si>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</si>
  <si>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</si>
  <si>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</si>
  <si>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</si>
  <si>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</si>
  <si>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</si>
  <si>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</si>
  <si>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</si>
  <si>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</si>
  <si>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</si>
  <si>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</si>
  <si>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</si>
  <si>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</si>
  <si>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</si>
  <si>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</si>
  <si>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</si>
  <si>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</si>
  <si>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</si>
  <si>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</si>
  <si>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</si>
  <si>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</si>
  <si>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</si>
  <si>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</si>
  <si>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</si>
  <si>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</si>
  <si>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</si>
  <si>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</si>
  <si>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</si>
  <si>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</si>
  <si>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</si>
  <si>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</si>
  <si>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</si>
  <si>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</si>
  <si>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</si>
  <si>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</si>
  <si>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</si>
  <si>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</si>
  <si>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</si>
  <si>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</si>
  <si>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</si>
  <si>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</si>
  <si>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</si>
  <si>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</si>
  <si>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</si>
  <si>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</si>
  <si>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</si>
  <si>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</si>
  <si>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</si>
  <si>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</si>
  <si>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</si>
  <si>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</si>
  <si>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</si>
  <si>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</si>
  <si>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</si>
  <si>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</si>
  <si>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</si>
  <si>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</si>
  <si>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</si>
  <si>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</si>
  <si>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</si>
  <si>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</si>
  <si>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</si>
  <si>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</si>
  <si>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</si>
  <si>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</si>
  <si>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</si>
  <si>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</si>
  <si>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</si>
  <si>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</si>
  <si>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</si>
  <si>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</si>
  <si>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</si>
  <si>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</si>
  <si>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</si>
  <si>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</si>
  <si>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</si>
  <si>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</si>
  <si>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</si>
  <si>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</si>
  <si>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</si>
  <si>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</si>
  <si>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</si>
  <si>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</si>
  <si>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</si>
  <si>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</si>
  <si>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</si>
  <si>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</si>
  <si>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</si>
  <si>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</si>
  <si>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</si>
  <si>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</si>
  <si>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</si>
  <si>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</si>
  <si>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</si>
  <si>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</si>
  <si>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</si>
  <si>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</si>
  <si>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</si>
  <si>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</si>
  <si>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</si>
  <si>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</si>
  <si>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</si>
  <si>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</si>
  <si>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</si>
  <si>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</si>
  <si>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</si>
  <si>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</si>
  <si>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</si>
  <si>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</si>
  <si>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</si>
  <si>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</si>
  <si>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</si>
  <si>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</si>
  <si>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</si>
  <si>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</si>
  <si>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</si>
  <si>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</si>
  <si>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</si>
  <si>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</si>
  <si>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</si>
  <si>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</si>
  <si>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</si>
  <si>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</si>
  <si>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</si>
  <si>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</si>
  <si>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</si>
  <si>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</si>
  <si>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</si>
  <si>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</si>
  <si>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</si>
  <si>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</si>
  <si>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</si>
  <si>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</si>
  <si>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</si>
  <si>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</si>
  <si>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</si>
  <si>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</si>
  <si>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</si>
  <si>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</si>
  <si>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</si>
  <si>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</si>
  <si>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</si>
  <si>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</si>
  <si>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</si>
  <si>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</si>
  <si>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</si>
  <si>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</si>
  <si>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</si>
  <si>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</si>
  <si>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</si>
  <si>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</si>
  <si>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</si>
  <si>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</si>
  <si>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</si>
  <si>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</si>
  <si>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</si>
  <si>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</si>
  <si>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</si>
  <si>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</si>
  <si>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</si>
  <si>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</si>
  <si>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</si>
  <si>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</si>
  <si>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</si>
  <si>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</si>
  <si>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</si>
  <si>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</si>
  <si>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</si>
  <si>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</si>
  <si>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</si>
  <si>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</si>
  <si>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</si>
  <si>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</si>
  <si>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</si>
  <si>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</si>
  <si>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</si>
  <si>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</si>
  <si>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</si>
  <si>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</si>
  <si>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</si>
  <si>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</si>
  <si>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</si>
  <si>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</si>
  <si>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</si>
  <si>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</si>
  <si>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</si>
  <si>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</si>
  <si>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</si>
  <si>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</si>
  <si>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</si>
  <si>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</si>
  <si>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</si>
  <si>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</si>
  <si>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</si>
  <si>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</si>
  <si>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</si>
  <si>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</si>
  <si>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</si>
  <si>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</si>
  <si>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</si>
  <si>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</si>
  <si>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</si>
  <si>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</si>
  <si>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</si>
  <si>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</si>
  <si>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</si>
  <si>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</si>
  <si>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</si>
  <si>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</si>
  <si>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</si>
  <si>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</si>
  <si>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</si>
  <si>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</si>
  <si>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</si>
  <si>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</si>
  <si>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</si>
  <si>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</si>
  <si>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</si>
  <si>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</si>
  <si>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</si>
  <si>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</si>
  <si>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</si>
  <si>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</si>
  <si>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</si>
  <si>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</si>
  <si>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</si>
  <si>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</si>
  <si>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</si>
  <si>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</si>
  <si>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</si>
  <si>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</si>
  <si>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</si>
  <si>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</si>
  <si>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</si>
  <si>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</si>
  <si>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</si>
  <si>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</si>
  <si>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</si>
  <si>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</si>
  <si>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</si>
  <si>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</si>
  <si>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</si>
  <si>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</si>
  <si>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</si>
  <si>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</si>
  <si>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</si>
  <si>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</si>
  <si>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</si>
  <si>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</si>
  <si>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</si>
  <si>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</si>
  <si>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</si>
  <si>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</si>
  <si>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</si>
  <si>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</si>
  <si>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</si>
  <si>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</si>
  <si>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</si>
  <si>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</si>
  <si>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</si>
  <si>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</si>
  <si>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</si>
  <si>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</si>
  <si>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</si>
  <si>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</si>
  <si>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</si>
  <si>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</si>
  <si>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</si>
  <si>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</si>
  <si>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</si>
  <si>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</si>
  <si>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</si>
  <si>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</si>
  <si>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</si>
  <si>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</si>
  <si>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</si>
  <si>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</si>
  <si>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</si>
  <si>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</si>
  <si>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</si>
  <si>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</si>
  <si>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</si>
  <si>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</si>
  <si>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</si>
  <si>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</si>
  <si>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</si>
  <si>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</si>
  <si>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</si>
  <si>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</si>
  <si>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</si>
  <si>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</si>
  <si>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</si>
  <si>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</si>
  <si>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</si>
  <si>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</si>
  <si>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</si>
  <si>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</si>
  <si>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</si>
  <si>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</si>
  <si>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</si>
  <si>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</si>
  <si>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</si>
  <si>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</si>
  <si>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</si>
  <si>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</si>
  <si>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</si>
  <si>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</si>
  <si>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</si>
  <si>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</si>
  <si>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</si>
  <si>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</si>
  <si>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</si>
  <si>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</si>
  <si>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</si>
  <si>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</si>
  <si>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</si>
  <si>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</si>
  <si>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</si>
  <si>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</si>
  <si>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</si>
  <si>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</si>
  <si>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</si>
  <si>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</si>
  <si>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</si>
  <si>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</si>
  <si>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</si>
  <si>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</si>
  <si>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</si>
  <si>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</si>
  <si>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</si>
  <si>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</si>
  <si>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</si>
  <si>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</si>
  <si>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</si>
  <si>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</si>
  <si>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</si>
  <si>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</si>
  <si>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</si>
  <si>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</si>
  <si>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</si>
  <si>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</si>
  <si>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</si>
  <si>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</si>
  <si>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</si>
  <si>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</si>
  <si>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</si>
  <si>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</si>
  <si>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</si>
  <si>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</si>
  <si>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</si>
  <si>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</si>
  <si>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</si>
  <si>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</si>
  <si>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</si>
  <si>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</si>
  <si>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</si>
  <si>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</si>
  <si>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</si>
  <si>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</si>
  <si>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</si>
  <si>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</si>
  <si>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</si>
  <si>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</si>
  <si>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</si>
  <si>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</si>
  <si>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</si>
  <si>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</si>
  <si>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</si>
  <si>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</si>
  <si>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</si>
  <si>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</si>
  <si>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</si>
  <si>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</si>
  <si>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</si>
  <si>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</si>
  <si>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</si>
  <si>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</si>
  <si>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</si>
  <si>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</si>
  <si>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</si>
  <si>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</si>
  <si>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</si>
  <si>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</si>
  <si>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</si>
  <si>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</si>
  <si>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</si>
  <si>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</si>
  <si>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</si>
  <si>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</si>
  <si>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</si>
  <si>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</si>
  <si>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</si>
  <si>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</si>
  <si>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</si>
  <si>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</si>
  <si>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</si>
  <si>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</si>
  <si>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</si>
  <si>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</si>
  <si>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</si>
  <si>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</si>
  <si>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</si>
  <si>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</si>
  <si>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</si>
  <si>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</si>
  <si>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</si>
  <si>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</si>
  <si>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</si>
  <si>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</si>
  <si>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</si>
  <si>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</si>
  <si>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</si>
  <si>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</si>
  <si>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</si>
  <si>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</si>
  <si>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</si>
  <si>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</si>
  <si>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</si>
  <si>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</si>
  <si>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</si>
  <si>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</si>
  <si>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</si>
  <si>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</si>
  <si>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</si>
  <si>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</si>
  <si>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</si>
  <si>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</si>
  <si>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</si>
  <si>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</si>
  <si>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</si>
  <si>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</si>
  <si>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</si>
  <si>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</si>
  <si>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</si>
  <si>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</si>
  <si>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</si>
  <si>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</si>
  <si>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</si>
  <si>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</si>
  <si>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</si>
  <si>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</si>
  <si>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</si>
  <si>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</si>
  <si>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</si>
  <si>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</si>
  <si>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</si>
  <si>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</si>
  <si>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</si>
  <si>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</si>
  <si>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</si>
  <si>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</si>
  <si>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</si>
  <si>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</si>
  <si>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</si>
  <si>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</si>
  <si>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</si>
  <si>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</si>
  <si>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</si>
  <si>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</si>
  <si>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</si>
  <si>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</si>
  <si>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</si>
  <si>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</si>
  <si>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</si>
  <si>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</si>
  <si>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</si>
  <si>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</si>
  <si>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</si>
  <si>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</si>
  <si>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</si>
  <si>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</si>
  <si>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</si>
  <si>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</si>
  <si>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</si>
  <si>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</si>
  <si>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</si>
  <si>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</si>
  <si>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</si>
  <si>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</si>
  <si>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</si>
  <si>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</si>
  <si>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</si>
  <si>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</si>
  <si>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</si>
  <si>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</si>
  <si>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</si>
  <si>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</si>
  <si>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</si>
  <si>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</si>
  <si>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</si>
  <si>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</si>
  <si>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</si>
  <si>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</si>
  <si>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</si>
  <si>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</si>
  <si>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</si>
  <si>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</si>
  <si>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</si>
  <si>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</si>
  <si>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</si>
  <si>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</si>
  <si>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</si>
  <si>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</si>
  <si>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</si>
  <si>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</si>
  <si>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</si>
  <si>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</si>
  <si>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</si>
  <si>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</si>
  <si>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</si>
  <si>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</si>
  <si>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</si>
  <si>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</si>
  <si>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</si>
  <si>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</si>
  <si>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</si>
  <si>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</si>
  <si>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</si>
  <si>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</si>
  <si>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</si>
  <si>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</si>
  <si>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</si>
  <si>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</si>
  <si>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</si>
  <si>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</si>
  <si>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</si>
  <si>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</si>
  <si>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</si>
  <si>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</si>
  <si>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</si>
  <si>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</si>
  <si>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</si>
  <si>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</si>
  <si>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</si>
  <si>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</si>
  <si>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</si>
  <si>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</si>
  <si>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</si>
  <si>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</si>
  <si>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</si>
  <si>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</si>
  <si>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</si>
  <si>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</si>
  <si>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</si>
  <si>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</si>
  <si>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</si>
  <si>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</si>
  <si>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</si>
  <si>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</si>
  <si>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</si>
  <si>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</si>
  <si>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</si>
  <si>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</si>
  <si>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</si>
  <si>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</si>
  <si>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</si>
  <si>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</si>
  <si>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</si>
  <si>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</si>
  <si>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</si>
  <si>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</si>
  <si>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</si>
  <si>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</si>
  <si>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</si>
  <si>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</si>
  <si>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</si>
  <si>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</si>
  <si>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</si>
  <si>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</si>
  <si>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</si>
  <si>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</si>
  <si>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</si>
  <si>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</si>
  <si>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</si>
  <si>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</si>
  <si>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</si>
  <si>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</si>
  <si>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</si>
  <si>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</si>
  <si>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</si>
  <si>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</si>
  <si>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</si>
  <si>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</si>
  <si>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</si>
  <si>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</si>
  <si>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</si>
  <si>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</si>
  <si>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</si>
  <si>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</si>
  <si>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</si>
  <si>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</si>
  <si>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</si>
  <si>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</si>
  <si>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</si>
  <si>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</si>
  <si>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</si>
  <si>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</si>
  <si>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</si>
  <si>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</si>
  <si>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</si>
  <si>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</si>
  <si>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</si>
  <si>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</si>
  <si>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</si>
  <si>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</si>
  <si>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</si>
  <si>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</si>
  <si>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</si>
  <si>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</si>
  <si>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</si>
  <si>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</si>
  <si>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</si>
  <si>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</si>
  <si>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</si>
  <si>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</si>
  <si>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</si>
  <si>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</si>
  <si>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</si>
  <si>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</si>
  <si>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</si>
  <si>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</si>
  <si>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</si>
  <si>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</si>
  <si>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</si>
  <si>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</si>
  <si>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</si>
  <si>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</si>
  <si>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</si>
  <si>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</si>
  <si>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</si>
  <si>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</si>
  <si>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</si>
  <si>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</si>
  <si>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</si>
  <si>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</si>
  <si>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</si>
  <si>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</si>
  <si>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</si>
  <si>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</si>
  <si>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</si>
  <si>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</si>
  <si>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</si>
  <si>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</si>
  <si>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</si>
  <si>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</si>
  <si>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</si>
  <si>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</si>
  <si>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</si>
  <si>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</si>
  <si>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</si>
  <si>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</si>
  <si>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</si>
  <si>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</si>
  <si>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</si>
  <si>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</si>
  <si>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</si>
  <si>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</si>
  <si>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</si>
  <si>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</si>
  <si>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</si>
  <si>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</si>
  <si>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</si>
  <si>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</si>
  <si>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</si>
  <si>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</si>
  <si>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</si>
  <si>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</si>
  <si>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</si>
  <si>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</si>
  <si>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</si>
  <si>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</si>
  <si>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</si>
  <si>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</si>
  <si>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</si>
  <si>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</si>
  <si>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</si>
  <si>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</si>
  <si>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</si>
  <si>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</si>
  <si>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</si>
  <si>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</si>
  <si>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</si>
  <si>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</si>
  <si>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</si>
  <si>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</si>
  <si>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</si>
  <si>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</si>
  <si>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</si>
  <si>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</si>
  <si>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</si>
  <si>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</si>
  <si>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</si>
  <si>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</si>
  <si>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</si>
  <si>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</si>
  <si>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</si>
  <si>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</si>
  <si>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</si>
  <si>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</si>
  <si>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</si>
  <si>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</si>
  <si>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</si>
  <si>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</si>
  <si>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</si>
  <si>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</si>
  <si>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</si>
  <si>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</si>
  <si>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</si>
  <si>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</si>
  <si>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</si>
  <si>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</si>
  <si>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</si>
  <si>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</si>
  <si>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</si>
  <si>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</si>
  <si>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</si>
  <si>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</si>
  <si>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</si>
  <si>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</si>
  <si>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</si>
  <si>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</si>
  <si>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</si>
  <si>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</si>
  <si>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</si>
  <si>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</si>
  <si>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</si>
  <si>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</si>
  <si>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</si>
  <si>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</si>
  <si>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</si>
  <si>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</si>
  <si>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</si>
  <si>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</si>
  <si>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</si>
  <si>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</si>
  <si>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</si>
  <si>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</si>
  <si>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</si>
  <si>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</si>
  <si>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</si>
  <si>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</si>
  <si>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</si>
  <si>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</si>
  <si>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</si>
  <si>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</si>
  <si>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</si>
  <si>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</si>
  <si>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</si>
  <si>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</si>
  <si>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</si>
  <si>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</si>
  <si>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</si>
  <si>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</si>
  <si>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</si>
  <si>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</si>
  <si>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</si>
  <si>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</si>
  <si>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</si>
  <si>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</si>
  <si>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</si>
  <si>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</si>
  <si>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</si>
  <si>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</si>
  <si>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</si>
  <si>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</si>
  <si>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</si>
  <si>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</si>
  <si>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</si>
  <si>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</si>
  <si>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</si>
  <si>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</si>
  <si>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</si>
  <si>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</si>
  <si>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</si>
  <si>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</si>
  <si>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</si>
  <si>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</si>
  <si>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</si>
  <si>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</si>
  <si>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</si>
  <si>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</si>
  <si>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</si>
  <si>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</si>
  <si>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</si>
  <si>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</si>
  <si>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</si>
  <si>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</si>
  <si>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</si>
  <si>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</si>
  <si>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</si>
  <si>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</si>
  <si>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</si>
  <si>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</si>
  <si>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</si>
  <si>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</si>
  <si>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</si>
  <si>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</si>
  <si>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</si>
  <si>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</si>
  <si>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</si>
  <si>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</si>
  <si>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</si>
  <si>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</si>
  <si>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</si>
  <si>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</si>
  <si>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</si>
  <si>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</si>
  <si>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</si>
  <si>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</si>
  <si>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</si>
  <si>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</si>
  <si>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</si>
  <si>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</si>
  <si>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</si>
  <si>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</si>
  <si>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</si>
  <si>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</si>
  <si>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</si>
  <si>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</si>
  <si>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</si>
  <si>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</si>
  <si>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</si>
  <si>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</si>
  <si>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</si>
  <si>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</si>
  <si>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</si>
  <si>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</si>
  <si>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</si>
  <si>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</si>
  <si>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</si>
  <si>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</si>
  <si>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</si>
  <si>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</si>
  <si>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</si>
  <si>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</si>
  <si>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</si>
  <si>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</si>
  <si>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</si>
  <si>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</si>
  <si>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</si>
  <si>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</si>
  <si>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</si>
  <si>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</si>
  <si>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</si>
  <si>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</si>
  <si>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</si>
  <si>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</si>
  <si>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</si>
  <si>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</si>
  <si>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</si>
  <si>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</si>
  <si>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</si>
  <si>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</si>
  <si>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</si>
  <si>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</si>
  <si>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</si>
  <si>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</si>
  <si>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</si>
  <si>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</si>
  <si>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</si>
  <si>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</si>
  <si>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</si>
  <si>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</si>
  <si>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</si>
  <si>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</si>
  <si>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</si>
  <si>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</si>
  <si>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</si>
  <si>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</si>
  <si>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</si>
  <si>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</si>
  <si>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</si>
  <si>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</si>
  <si>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</si>
  <si>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</si>
  <si>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</si>
  <si>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</si>
  <si>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</si>
  <si>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</si>
  <si>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</si>
  <si>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</si>
  <si>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</si>
  <si>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</si>
  <si>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</si>
  <si>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</si>
  <si>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</si>
  <si>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</si>
  <si>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</si>
  <si>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</si>
  <si>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</si>
  <si>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</si>
  <si>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</si>
  <si>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</si>
  <si>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</si>
  <si>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</si>
  <si>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</si>
  <si>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</si>
  <si>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</si>
  <si>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</si>
  <si>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</si>
  <si>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</si>
  <si>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</si>
  <si>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</si>
  <si>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</si>
  <si>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</si>
  <si>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</si>
  <si>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</si>
  <si>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</si>
  <si>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</si>
  <si>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</si>
  <si>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</si>
  <si>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</si>
  <si>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</si>
  <si>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</si>
  <si>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</si>
  <si>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</si>
  <si>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</si>
  <si>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</si>
  <si>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</si>
  <si>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</si>
  <si>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</si>
  <si>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</si>
  <si>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</si>
  <si>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</si>
  <si>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</si>
  <si>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</si>
  <si>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</si>
  <si>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</si>
  <si>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</si>
  <si>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</si>
  <si>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</si>
  <si>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</si>
  <si>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</si>
  <si>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</si>
  <si>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</si>
  <si>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</si>
  <si>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</si>
  <si>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</si>
  <si>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</si>
  <si>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</si>
  <si>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</si>
  <si>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</si>
  <si>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</si>
  <si>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</si>
  <si>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</si>
  <si>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</si>
  <si>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</si>
  <si>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</si>
  <si>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</si>
  <si>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</si>
  <si>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</si>
  <si>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</si>
  <si>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</si>
  <si>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</si>
  <si>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</si>
  <si>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</si>
  <si>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</si>
  <si>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</si>
  <si>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</si>
  <si>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</si>
  <si>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</si>
  <si>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</si>
  <si>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</si>
  <si>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</si>
  <si>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</si>
  <si>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</si>
  <si>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</si>
  <si>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</si>
  <si>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</si>
  <si>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</si>
  <si>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</si>
  <si>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</si>
  <si>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</si>
  <si>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</si>
  <si>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</si>
  <si>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</si>
  <si>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</si>
  <si>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</si>
  <si>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</si>
  <si>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</si>
  <si>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</si>
  <si>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</si>
  <si>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</si>
  <si>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</si>
  <si>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</si>
  <si>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</si>
  <si>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</si>
  <si>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</si>
  <si>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</si>
  <si>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</si>
  <si>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</si>
  <si>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</si>
  <si>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</si>
  <si>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</si>
  <si>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</si>
  <si>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</si>
  <si>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</si>
  <si>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</si>
  <si>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</si>
  <si>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</si>
  <si>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</si>
  <si>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</si>
  <si>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</si>
  <si>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</si>
  <si>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</si>
  <si>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</si>
  <si>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</si>
  <si>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</si>
  <si>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</si>
  <si>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</si>
  <si>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</si>
  <si>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</si>
  <si>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</si>
  <si>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</si>
  <si>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</si>
  <si>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</si>
  <si>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</si>
  <si>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</si>
  <si>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</si>
  <si>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</si>
  <si>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</si>
  <si>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</si>
  <si>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</si>
  <si>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</si>
  <si>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</si>
  <si>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</si>
  <si>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</si>
  <si>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</si>
  <si>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</si>
  <si>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</si>
  <si>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</si>
  <si>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</si>
  <si>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</si>
  <si>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</si>
  <si>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</si>
  <si>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</si>
  <si>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</si>
  <si>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</si>
  <si>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</si>
  <si>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</si>
  <si>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</si>
  <si>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</si>
  <si>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</si>
  <si>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</si>
  <si>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</si>
  <si>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</si>
  <si>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</si>
  <si>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</si>
  <si>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</si>
  <si>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</si>
  <si>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</si>
  <si>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</si>
  <si>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</si>
  <si>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</si>
  <si>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</si>
  <si>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</si>
  <si>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</si>
  <si>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</si>
  <si>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</si>
  <si>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</si>
  <si>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</si>
  <si>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</si>
  <si>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</si>
  <si>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</si>
  <si>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</si>
  <si>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</si>
  <si>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</si>
  <si>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</si>
  <si>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</si>
  <si>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</si>
  <si>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</si>
  <si>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</si>
  <si>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</si>
  <si>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</si>
  <si>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</si>
  <si>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</si>
  <si>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</si>
  <si>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</si>
  <si>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</si>
  <si>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</si>
  <si>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</si>
  <si>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</si>
  <si>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</si>
  <si>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</si>
  <si>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</si>
  <si>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</si>
  <si>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</si>
  <si>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</si>
  <si>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</si>
  <si>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</si>
  <si>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</si>
  <si>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</si>
  <si>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</si>
  <si>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</si>
  <si>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</si>
  <si>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</si>
  <si>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</si>
  <si>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</si>
  <si>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</si>
  <si>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</si>
  <si>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</si>
  <si>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</si>
  <si>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</si>
  <si>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</si>
  <si>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</si>
  <si>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</si>
  <si>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</si>
  <si>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</si>
  <si>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</si>
  <si>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</si>
  <si>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</si>
  <si>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</si>
  <si>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</si>
  <si>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</si>
  <si>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</si>
  <si>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</si>
  <si>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</si>
  <si>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</si>
  <si>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</si>
  <si>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</si>
  <si>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</si>
  <si>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</si>
  <si>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</si>
  <si>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</si>
  <si>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</si>
  <si>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</si>
  <si>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</si>
  <si>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</si>
  <si>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</si>
  <si>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</si>
  <si>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</si>
  <si>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</si>
  <si>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</si>
  <si>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</si>
  <si>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</si>
  <si>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</si>
  <si>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</si>
  <si>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</si>
  <si>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</si>
  <si>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</si>
  <si>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</si>
  <si>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</si>
  <si>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</si>
  <si>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</si>
  <si>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</si>
  <si>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</si>
  <si>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</si>
  <si>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</si>
  <si>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</si>
  <si>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</si>
  <si>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</si>
  <si>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</si>
  <si>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</si>
  <si>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</si>
  <si>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</si>
  <si>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</si>
  <si>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</si>
  <si>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</si>
  <si>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</si>
  <si>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</si>
  <si>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</si>
  <si>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</si>
  <si>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</si>
  <si>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</si>
  <si>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</si>
  <si>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</si>
  <si>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</si>
  <si>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</si>
  <si>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</si>
  <si>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</si>
  <si>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</si>
  <si>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</si>
  <si>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</si>
  <si>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</si>
  <si>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</si>
  <si>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</si>
  <si>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</si>
  <si>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</si>
  <si>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</si>
  <si>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</si>
  <si>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</si>
  <si>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</si>
  <si>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</si>
  <si>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</si>
  <si>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</si>
  <si>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</si>
  <si>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</si>
  <si>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</si>
  <si>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</si>
  <si>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</si>
  <si>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</si>
  <si>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</si>
  <si>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</si>
  <si>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</si>
  <si>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</si>
  <si>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</si>
  <si>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</si>
  <si>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</si>
  <si>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</si>
  <si>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</si>
  <si>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</si>
  <si>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</si>
  <si>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</si>
  <si>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</si>
  <si>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</si>
  <si>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</si>
  <si>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</si>
  <si>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</si>
  <si>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</si>
  <si>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</si>
  <si>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</si>
  <si>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</si>
  <si>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</si>
  <si>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</si>
  <si>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</si>
  <si>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</si>
  <si>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</si>
  <si>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</si>
  <si>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</si>
  <si>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</si>
  <si>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</si>
  <si>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</si>
  <si>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</si>
  <si>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</si>
  <si>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</si>
  <si>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</si>
  <si>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</si>
  <si>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</si>
  <si>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</si>
  <si>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</si>
  <si>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</si>
  <si>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</si>
  <si>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</si>
  <si>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</si>
  <si>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</si>
  <si>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</si>
  <si>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</si>
  <si>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</si>
  <si>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</si>
  <si>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</si>
  <si>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</si>
  <si>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</si>
  <si>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</si>
  <si>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</si>
  <si>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</si>
  <si>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</si>
  <si>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</si>
  <si>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</si>
  <si>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</si>
  <si>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</si>
  <si>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</si>
  <si>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</si>
  <si>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</si>
  <si>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</si>
  <si>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</si>
  <si>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</si>
  <si>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</si>
  <si>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</si>
  <si>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</si>
  <si>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</si>
  <si>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</si>
  <si>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</si>
  <si>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</si>
  <si>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</si>
  <si>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</si>
  <si>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</si>
  <si>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</si>
  <si>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</si>
  <si>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</si>
  <si>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</si>
  <si>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</si>
  <si>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</si>
  <si>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</si>
  <si>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</si>
  <si>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</si>
  <si>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</si>
  <si>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</si>
  <si>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</si>
  <si>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</si>
  <si>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</si>
  <si>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</si>
  <si>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</si>
  <si>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</si>
  <si>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</si>
  <si>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</si>
  <si>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</si>
  <si>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</si>
  <si>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</si>
  <si>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</si>
  <si>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</si>
  <si>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</si>
  <si>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</si>
  <si>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</si>
  <si>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</si>
  <si>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</si>
  <si>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</si>
  <si>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</si>
  <si>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</si>
  <si>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</si>
  <si>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</si>
  <si>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</si>
  <si>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</si>
  <si>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</si>
  <si>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</si>
  <si>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</si>
  <si>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</si>
  <si>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</si>
  <si>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</si>
  <si>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</si>
  <si>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</si>
  <si>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</si>
  <si>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</si>
  <si>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</si>
  <si>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</si>
  <si>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</si>
  <si>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</si>
  <si>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</si>
  <si>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</si>
  <si>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</si>
  <si>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</si>
  <si>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</si>
  <si>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</si>
  <si>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</si>
  <si>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</si>
  <si>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</si>
  <si>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</si>
  <si>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</si>
  <si>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</si>
  <si>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</si>
  <si>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</si>
  <si>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</si>
  <si>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</si>
  <si>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</si>
  <si>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</si>
  <si>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</si>
  <si>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</si>
  <si>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</si>
  <si>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</si>
  <si>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</si>
  <si>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</si>
  <si>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</si>
  <si>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</si>
  <si>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</si>
  <si>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</si>
  <si>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</si>
  <si>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</si>
  <si>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</si>
  <si>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</si>
  <si>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</si>
  <si>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</si>
  <si>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</si>
  <si>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</si>
  <si>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</si>
  <si>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</si>
  <si>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</si>
  <si>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</si>
  <si>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</si>
  <si>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</si>
  <si>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</si>
  <si>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</si>
  <si>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</si>
  <si>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</si>
  <si>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</si>
  <si>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</si>
  <si>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</si>
  <si>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</si>
  <si>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</si>
  <si>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</si>
  <si>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</si>
  <si>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</si>
  <si>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</si>
  <si>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</si>
  <si>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</si>
  <si>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</si>
  <si>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</si>
  <si>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</si>
  <si>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</si>
  <si>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</si>
  <si>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</si>
  <si>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</si>
  <si>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</si>
  <si>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</si>
  <si>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</si>
  <si>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</si>
  <si>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</si>
  <si>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</si>
  <si>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</si>
  <si>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</si>
  <si>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</si>
  <si>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</si>
  <si>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</si>
  <si>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</si>
  <si>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</si>
  <si>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</si>
  <si>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</si>
  <si>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</si>
  <si>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</si>
  <si>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</si>
  <si>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</si>
  <si>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</si>
  <si>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</si>
  <si>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</si>
  <si>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</si>
  <si>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</si>
  <si>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</si>
  <si>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</si>
  <si>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</si>
  <si>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</si>
  <si>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</si>
  <si>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</si>
  <si>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</si>
  <si>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</si>
  <si>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</si>
  <si>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</si>
  <si>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</si>
  <si>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</si>
  <si>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</si>
  <si>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</si>
  <si>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</si>
  <si>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</si>
  <si>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</si>
  <si>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</si>
  <si>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</si>
  <si>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</si>
  <si>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</si>
  <si>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</si>
  <si>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</si>
  <si>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</si>
  <si>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</si>
  <si>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</si>
  <si>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</si>
  <si>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</si>
  <si>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</si>
  <si>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</si>
  <si>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</si>
  <si>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</si>
  <si>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</si>
  <si>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</si>
  <si>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</si>
  <si>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</si>
  <si>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</si>
  <si>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</si>
  <si>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</si>
  <si>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</si>
  <si>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</si>
  <si>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</si>
  <si>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</si>
  <si>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</si>
  <si>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</si>
  <si>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</si>
  <si>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</si>
  <si>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</si>
  <si>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</si>
  <si>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</si>
  <si>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</si>
  <si>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</si>
  <si>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</si>
  <si>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</si>
  <si>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</si>
  <si>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</si>
  <si>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</si>
  <si>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</si>
  <si>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</si>
  <si>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</si>
  <si>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</si>
  <si>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</si>
  <si>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</si>
  <si>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</si>
  <si>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</si>
  <si>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</si>
  <si>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</si>
  <si>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</si>
  <si>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</si>
  <si>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</si>
  <si>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</si>
  <si>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</si>
  <si>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</si>
  <si>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</si>
  <si>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</si>
  <si>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</si>
  <si>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</si>
  <si>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</si>
  <si>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</si>
  <si>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</si>
  <si>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</si>
  <si>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</si>
  <si>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</si>
  <si>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</si>
  <si>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</si>
  <si>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</si>
  <si>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</si>
  <si>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</si>
  <si>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</si>
  <si>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</si>
  <si>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</si>
  <si>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</si>
  <si>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</si>
  <si>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</si>
  <si>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</si>
  <si>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</si>
  <si>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</si>
  <si>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</si>
  <si>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</si>
  <si>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</si>
  <si>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</si>
  <si>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</si>
  <si>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</si>
  <si>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</si>
  <si>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</si>
  <si>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</si>
  <si>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</si>
  <si>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</si>
  <si>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</si>
  <si>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</si>
  <si>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</si>
  <si>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</si>
  <si>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</si>
  <si>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</si>
  <si>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</si>
  <si>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</si>
  <si>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</si>
  <si>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</si>
  <si>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</si>
  <si>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</si>
  <si>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</si>
  <si>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</si>
  <si>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</si>
  <si>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</si>
  <si>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</si>
  <si>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</si>
  <si>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</si>
  <si>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</si>
  <si>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</si>
  <si>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</si>
  <si>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</si>
  <si>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</si>
  <si>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</si>
  <si>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</si>
  <si>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</si>
  <si>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</si>
  <si>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</si>
  <si>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</si>
  <si>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</si>
  <si>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</si>
  <si>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</si>
  <si>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</si>
  <si>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</si>
  <si>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</si>
  <si>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</si>
  <si>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</si>
  <si>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</si>
  <si>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</si>
  <si>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</si>
  <si>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</si>
  <si>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</si>
  <si>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</si>
  <si>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</si>
  <si>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</si>
  <si>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</si>
  <si>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</si>
  <si>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</si>
  <si>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</si>
  <si>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</si>
  <si>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</si>
  <si>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</si>
  <si>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</si>
  <si>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</si>
  <si>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</si>
  <si>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</si>
  <si>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</si>
  <si>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</si>
  <si>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</si>
  <si>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</si>
  <si>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</si>
  <si>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</si>
  <si>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</si>
  <si>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</si>
  <si>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</si>
  <si>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</si>
  <si>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</si>
  <si>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</si>
  <si>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</si>
  <si>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</si>
  <si>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</si>
  <si>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</si>
  <si>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</si>
  <si>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</si>
  <si>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</si>
  <si>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</si>
  <si>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</si>
  <si>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</si>
  <si>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</si>
  <si>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</si>
  <si>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</si>
  <si>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</si>
  <si>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</si>
  <si>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</si>
  <si>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</si>
  <si>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</si>
  <si>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</si>
  <si>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</si>
  <si>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</si>
  <si>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</si>
  <si>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</si>
  <si>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</si>
  <si>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</si>
  <si>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</si>
  <si>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</si>
  <si>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</si>
  <si>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</si>
  <si>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</si>
  <si>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</si>
  <si>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</si>
  <si>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</si>
  <si>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</si>
  <si>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</si>
  <si>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</si>
  <si>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</si>
  <si>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</si>
  <si>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</si>
  <si>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</si>
  <si>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</si>
  <si>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</si>
  <si>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</si>
  <si>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</si>
  <si>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</si>
  <si>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</si>
  <si>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</si>
  <si>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</si>
  <si>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</si>
  <si>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</si>
  <si>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</si>
  <si>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</si>
  <si>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</si>
  <si>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</si>
  <si>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</si>
  <si>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</si>
  <si>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</si>
  <si>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</si>
  <si>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</si>
  <si>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</si>
  <si>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</si>
  <si>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</si>
  <si>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</si>
  <si>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</si>
  <si>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</si>
  <si>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</si>
  <si>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</si>
  <si>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</si>
  <si>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</si>
  <si>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</si>
  <si>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</si>
  <si>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</si>
  <si>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</si>
  <si>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</si>
  <si>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</si>
  <si>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</si>
  <si>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</si>
  <si>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</si>
  <si>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</si>
  <si>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</si>
  <si>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</si>
  <si>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</si>
  <si>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</si>
  <si>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</si>
  <si>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</si>
  <si>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</si>
  <si>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</si>
  <si>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</si>
  <si>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</si>
  <si>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</si>
  <si>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</si>
  <si>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</si>
  <si>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</si>
  <si>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</si>
  <si>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</si>
  <si>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</si>
  <si>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</si>
  <si>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</si>
  <si>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</si>
  <si>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</si>
  <si>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</si>
  <si>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</si>
  <si>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</si>
  <si>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</si>
  <si>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</si>
  <si>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</si>
  <si>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</si>
  <si>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</si>
  <si>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</si>
  <si>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</si>
  <si>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</si>
  <si>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</si>
  <si>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</si>
  <si>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</si>
  <si>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</si>
  <si>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</si>
  <si>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</si>
  <si>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</si>
  <si>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</si>
  <si>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</si>
  <si>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</si>
  <si>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</si>
  <si>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</si>
  <si>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</si>
  <si>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</si>
  <si>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</si>
  <si>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</si>
  <si>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</si>
  <si>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</si>
  <si>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</si>
  <si>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</si>
  <si>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</si>
  <si>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</si>
  <si>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</si>
  <si>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</si>
  <si>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</si>
  <si>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</si>
  <si>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</si>
  <si>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</si>
  <si>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</si>
  <si>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</si>
  <si>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</si>
  <si>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</si>
  <si>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</si>
  <si>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</si>
  <si>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</si>
  <si>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</si>
  <si>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</si>
  <si>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</si>
  <si>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</si>
  <si>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</si>
  <si>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</si>
  <si>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</si>
  <si>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</si>
  <si>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</si>
  <si>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</si>
  <si>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</si>
  <si>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</si>
  <si>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</si>
  <si>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</si>
  <si>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</si>
  <si>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</si>
  <si>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</si>
  <si>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</si>
  <si>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</si>
  <si>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</si>
  <si>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</si>
  <si>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</si>
  <si>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</si>
  <si>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</si>
  <si>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</si>
  <si>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</si>
  <si>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</si>
  <si>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</si>
  <si>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</si>
  <si>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</si>
  <si>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</si>
  <si>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</si>
  <si>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</si>
  <si>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</si>
  <si>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</si>
  <si>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</si>
  <si>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</si>
  <si>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</si>
  <si>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</si>
  <si>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</si>
  <si>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</si>
  <si>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</si>
  <si>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</si>
  <si>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</si>
  <si>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</si>
  <si>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</si>
  <si>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</si>
  <si>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</si>
  <si>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</si>
  <si>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</si>
  <si>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</si>
  <si>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</si>
  <si>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</si>
  <si>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</si>
  <si>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</si>
  <si>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</si>
  <si>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</si>
  <si>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</si>
  <si>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</si>
  <si>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</si>
  <si>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</si>
  <si>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</si>
  <si>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</si>
  <si>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</si>
  <si>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</si>
  <si>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</si>
  <si>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</si>
  <si>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</si>
  <si>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</si>
  <si>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</si>
  <si>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</si>
  <si>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</si>
  <si>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</si>
  <si>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</si>
  <si>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</si>
  <si>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</si>
  <si>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</si>
  <si>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</si>
  <si>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</si>
  <si>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</si>
  <si>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</si>
  <si>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</si>
  <si>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</si>
  <si>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</si>
  <si>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</si>
  <si>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</si>
  <si>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</si>
  <si>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</si>
  <si>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</si>
  <si>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</si>
  <si>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</si>
  <si>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</si>
  <si>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</si>
  <si>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</si>
  <si>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</si>
  <si>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</si>
  <si>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</si>
  <si>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</si>
  <si>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</si>
  <si>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</si>
  <si>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</si>
  <si>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</si>
  <si>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</si>
  <si>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</si>
  <si>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</si>
  <si>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</si>
  <si>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</si>
  <si>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</si>
  <si>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</si>
  <si>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</si>
  <si>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</si>
  <si>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</si>
  <si>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</si>
  <si>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</si>
  <si>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</si>
  <si>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</si>
  <si>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</si>
  <si>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</si>
  <si>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</si>
  <si>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</si>
  <si>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</si>
  <si>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</si>
  <si>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</si>
  <si>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</si>
  <si>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</si>
  <si>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</si>
  <si>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</si>
  <si>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</si>
  <si>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</si>
  <si>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</si>
  <si>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</si>
  <si>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</si>
  <si>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</si>
  <si>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</si>
  <si>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</si>
  <si>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</si>
  <si>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</si>
  <si>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</si>
  <si>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</si>
  <si>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</si>
  <si>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</si>
  <si>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</si>
  <si>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</si>
  <si>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</si>
  <si>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</si>
  <si>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</si>
  <si>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</si>
  <si>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</si>
  <si>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</si>
  <si>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</si>
  <si>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</si>
  <si>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</si>
  <si>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</si>
  <si>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</si>
  <si>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</si>
  <si>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</si>
  <si>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</si>
  <si>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</si>
  <si>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</si>
  <si>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</si>
  <si>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</si>
  <si>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</si>
  <si>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</si>
  <si>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</si>
  <si>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</si>
  <si>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</si>
  <si>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</si>
  <si>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</si>
  <si>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</si>
  <si>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</si>
  <si>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</si>
  <si>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</si>
  <si>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</si>
  <si>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</si>
  <si>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</si>
  <si>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</si>
  <si>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</si>
  <si>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</si>
  <si>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</si>
  <si>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</si>
  <si>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</si>
  <si>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</si>
  <si>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</si>
  <si>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</si>
  <si>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</si>
  <si>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</si>
  <si>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</si>
  <si>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</si>
  <si>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</si>
  <si>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</si>
  <si>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</si>
  <si>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</si>
  <si>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</si>
  <si>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</si>
  <si>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</si>
  <si>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</si>
  <si>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</si>
  <si>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</si>
  <si>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</si>
  <si>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</si>
  <si>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</si>
  <si>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</si>
  <si>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</si>
  <si>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</si>
  <si>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</si>
  <si>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</si>
  <si>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</si>
  <si>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</si>
  <si>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</si>
  <si>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</si>
  <si>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</si>
  <si>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</si>
  <si>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</si>
  <si>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</si>
  <si>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</si>
  <si>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</si>
  <si>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</si>
  <si>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</si>
  <si>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</si>
  <si>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</si>
  <si>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</si>
  <si>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</si>
  <si>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</si>
  <si>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</si>
  <si>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</si>
  <si>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</si>
  <si>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</si>
  <si>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</si>
  <si>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</si>
  <si>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</si>
  <si>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</si>
  <si>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</si>
  <si>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</si>
  <si>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</si>
  <si>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</si>
  <si>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</si>
  <si>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</si>
  <si>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</si>
  <si>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</si>
  <si>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</si>
  <si>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</si>
  <si>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</si>
  <si>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</si>
  <si>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</si>
  <si>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</si>
  <si>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</si>
  <si>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</si>
  <si>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</si>
  <si>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</si>
  <si>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</si>
  <si>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</si>
  <si>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</si>
  <si>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</si>
  <si>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</si>
  <si>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</si>
  <si>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</si>
  <si>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</si>
  <si>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</si>
  <si>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</si>
  <si>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</si>
  <si>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</si>
  <si>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</si>
  <si>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</si>
  <si>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</si>
  <si>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</si>
  <si>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</si>
  <si>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</si>
  <si>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</si>
  <si>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</si>
  <si>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</si>
  <si>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</si>
  <si>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</si>
  <si>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</si>
  <si>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</si>
  <si>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</si>
  <si>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</si>
  <si>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</si>
  <si>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</si>
  <si>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</si>
  <si>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</si>
  <si>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</si>
  <si>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</si>
  <si>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</si>
  <si>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</si>
  <si>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</si>
  <si>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</si>
  <si>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</si>
  <si>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</si>
  <si>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</si>
  <si>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</si>
  <si>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</si>
  <si>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</si>
  <si>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</si>
  <si>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</si>
  <si>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</si>
  <si>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</si>
  <si>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</si>
  <si>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</si>
  <si>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</si>
  <si>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</si>
  <si>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</si>
  <si>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</si>
  <si>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</si>
  <si>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</si>
  <si>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</si>
  <si>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</si>
  <si>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</si>
  <si>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</si>
  <si>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</si>
  <si>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</si>
  <si>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</si>
  <si>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</si>
  <si>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</si>
  <si>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</si>
  <si>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</si>
  <si>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</si>
  <si>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</si>
  <si>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</si>
  <si>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</si>
  <si>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</si>
  <si>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</si>
  <si>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</si>
  <si>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</si>
  <si>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</si>
  <si>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</si>
  <si>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</si>
  <si>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</si>
  <si>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</si>
  <si>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</si>
  <si>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</si>
  <si>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</si>
  <si>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</si>
  <si>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</si>
  <si>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</si>
  <si>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</si>
  <si>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</si>
  <si>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</si>
  <si>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</si>
  <si>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</si>
  <si>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</si>
  <si>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</si>
  <si>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</si>
  <si>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</si>
  <si>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</si>
  <si>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</si>
  <si>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</si>
  <si>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</si>
  <si>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</si>
  <si>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</si>
  <si>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</si>
  <si>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</si>
  <si>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</si>
  <si>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</si>
  <si>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</si>
  <si>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</si>
  <si>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</si>
  <si>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</si>
  <si>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</si>
  <si>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</si>
  <si>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</si>
  <si>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</si>
  <si>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</si>
  <si>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</si>
  <si>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</si>
  <si>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</si>
  <si>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</si>
  <si>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</si>
  <si>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</si>
  <si>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</si>
  <si>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</si>
  <si>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</si>
  <si>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</si>
  <si>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</si>
  <si>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</si>
  <si>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</si>
  <si>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</si>
  <si>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</si>
  <si>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</si>
  <si>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</si>
  <si>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</si>
  <si>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</si>
  <si>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</si>
  <si>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</si>
  <si>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</si>
  <si>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</si>
  <si>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</si>
  <si>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</si>
  <si>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</si>
  <si>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</si>
  <si>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</si>
  <si>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</si>
  <si>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</si>
  <si>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</si>
  <si>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</si>
  <si>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</si>
  <si>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</si>
  <si>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</si>
  <si>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</si>
  <si>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</si>
  <si>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</si>
  <si>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</si>
  <si>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</si>
  <si>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</si>
  <si>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</si>
  <si>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</si>
  <si>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</si>
  <si>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</si>
  <si>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</si>
  <si>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</si>
  <si>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</si>
  <si>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</si>
  <si>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</si>
  <si>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</si>
  <si>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</si>
  <si>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</si>
  <si>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</si>
  <si>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</si>
  <si>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</si>
  <si>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</si>
  <si>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</si>
  <si>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</si>
  <si>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</si>
  <si>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</si>
  <si>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</si>
  <si>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</si>
  <si>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</si>
  <si>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</si>
  <si>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</si>
  <si>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</si>
  <si>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</si>
  <si>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</si>
  <si>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</si>
  <si>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</si>
  <si>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</si>
  <si>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</si>
  <si>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</si>
  <si>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</si>
  <si>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</si>
  <si>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</si>
  <si>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</si>
  <si>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</si>
  <si>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</si>
  <si>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</si>
  <si>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</si>
  <si>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</si>
  <si>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</si>
  <si>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</si>
  <si>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</si>
  <si>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</si>
  <si>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</si>
  <si>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</si>
  <si>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</si>
  <si>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</si>
  <si>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</si>
  <si>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</si>
  <si>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</si>
  <si>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</si>
  <si>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</si>
  <si>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</si>
  <si>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</si>
  <si>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</si>
  <si>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</si>
  <si>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</si>
  <si>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</si>
  <si>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</si>
  <si>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</si>
  <si>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</si>
  <si>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</si>
  <si>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</si>
  <si>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</si>
  <si>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</si>
  <si>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</si>
  <si>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</si>
  <si>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</si>
  <si>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</si>
  <si>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</si>
  <si>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</si>
  <si>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</si>
  <si>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</si>
  <si>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</si>
  <si>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</si>
  <si>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</si>
  <si>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</si>
  <si>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</si>
  <si>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</si>
  <si>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</si>
  <si>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</si>
  <si>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</si>
  <si>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</si>
  <si>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</si>
  <si>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</si>
  <si>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</si>
  <si>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</si>
  <si>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</si>
  <si>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</si>
  <si>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</si>
  <si>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</si>
  <si>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</si>
  <si>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</si>
  <si>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</si>
  <si>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</si>
  <si>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</si>
  <si>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</si>
  <si>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</si>
  <si>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</si>
  <si>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</si>
  <si>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</si>
  <si>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</si>
  <si>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</si>
  <si>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</si>
  <si>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</si>
  <si>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</si>
  <si>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</si>
  <si>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</si>
  <si>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</si>
  <si>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</si>
  <si>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</si>
  <si>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</si>
  <si>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</si>
  <si>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</si>
  <si>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</si>
  <si>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</si>
  <si>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</si>
  <si>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</si>
  <si>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</si>
  <si>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</si>
  <si>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</si>
  <si>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</si>
  <si>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</si>
  <si>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</si>
  <si>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</si>
  <si>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</si>
  <si>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</si>
  <si>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</si>
  <si>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</si>
  <si>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</si>
  <si>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</si>
  <si>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</si>
  <si>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</si>
  <si>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</si>
  <si>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</si>
  <si>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</si>
  <si>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</si>
  <si>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</si>
  <si>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</si>
  <si>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</si>
  <si>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</si>
  <si>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</si>
  <si>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</si>
  <si>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</si>
  <si>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</si>
  <si>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</si>
  <si>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</si>
  <si>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</si>
  <si>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</si>
  <si>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</si>
  <si>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</si>
  <si>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</si>
  <si>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</si>
  <si>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</si>
  <si>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</si>
  <si>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</si>
  <si>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</si>
  <si>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</si>
  <si>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</si>
  <si>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</si>
  <si>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</si>
  <si>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</si>
  <si>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</si>
  <si>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</si>
  <si>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</si>
  <si>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</si>
  <si>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</si>
  <si>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</si>
  <si>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</si>
  <si>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</si>
  <si>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</si>
  <si>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</si>
  <si>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</si>
  <si>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</si>
  <si>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</si>
  <si>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</si>
  <si>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</si>
  <si>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</si>
  <si>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</si>
  <si>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</si>
  <si>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</si>
  <si>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</si>
  <si>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</si>
  <si>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</si>
  <si>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</si>
  <si>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</si>
  <si>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</si>
  <si>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</si>
  <si>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</si>
  <si>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</si>
  <si>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</si>
  <si>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</si>
  <si>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</si>
  <si>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</si>
  <si>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</si>
  <si>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</si>
  <si>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</si>
  <si>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</si>
  <si>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</si>
  <si>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</si>
  <si>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</si>
  <si>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</si>
  <si>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</si>
  <si>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</si>
  <si>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</si>
  <si>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</si>
  <si>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</si>
  <si>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</si>
  <si>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</si>
  <si>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</si>
  <si>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</si>
  <si>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</si>
  <si>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</si>
  <si>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</si>
  <si>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</si>
  <si>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</si>
  <si>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</si>
  <si>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</si>
  <si>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</si>
  <si>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</si>
  <si>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</si>
  <si>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</si>
  <si>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</si>
  <si>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</si>
  <si>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</si>
  <si>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</si>
  <si>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</si>
  <si>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</si>
  <si>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</si>
  <si>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</si>
  <si>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</si>
  <si>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</si>
  <si>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</si>
  <si>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</si>
  <si>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</si>
  <si>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</si>
  <si>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</si>
  <si>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</si>
  <si>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</si>
  <si>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</si>
  <si>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</si>
  <si>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</si>
  <si>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</si>
  <si>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</si>
  <si>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</si>
  <si>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</si>
  <si>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</si>
  <si>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</si>
  <si>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</si>
  <si>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</si>
  <si>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</si>
  <si>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</si>
  <si>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</si>
  <si>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</si>
  <si>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</si>
  <si>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</si>
  <si>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</si>
  <si>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</si>
  <si>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</si>
  <si>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</si>
  <si>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</si>
  <si>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</si>
  <si>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</si>
  <si>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</si>
  <si>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</si>
  <si>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</si>
  <si>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</si>
  <si>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</si>
  <si>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</si>
  <si>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</si>
  <si>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</si>
  <si>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</si>
  <si>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</si>
  <si>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</si>
  <si>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</si>
  <si>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</si>
  <si>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</si>
  <si>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</si>
  <si>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</si>
  <si>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</si>
  <si>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</si>
  <si>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</si>
  <si>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</si>
  <si>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</si>
  <si>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</si>
  <si>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</si>
  <si>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</si>
  <si>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</si>
  <si>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</si>
  <si>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</si>
  <si>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</si>
  <si>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</si>
  <si>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</si>
  <si>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</si>
  <si>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</si>
  <si>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</si>
  <si>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</si>
  <si>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</si>
  <si>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</si>
  <si>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</si>
  <si>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</si>
  <si>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</si>
  <si>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</si>
  <si>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</si>
  <si>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</si>
  <si>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</si>
  <si>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</si>
  <si>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</si>
  <si>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</si>
  <si>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</si>
  <si>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</si>
  <si>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</si>
  <si>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</si>
  <si>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</si>
  <si>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</si>
  <si>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</si>
  <si>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</si>
  <si>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</si>
  <si>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</si>
  <si>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</si>
  <si>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</si>
  <si>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</si>
  <si>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</si>
  <si>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</si>
  <si>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</si>
  <si>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</si>
  <si>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</si>
  <si>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</si>
  <si>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</si>
  <si>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</si>
  <si>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</si>
  <si>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</si>
  <si>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</si>
  <si>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</si>
  <si>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</si>
  <si>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</si>
  <si>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</si>
  <si>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</si>
  <si>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</si>
  <si>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</si>
  <si>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</si>
  <si>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</si>
  <si>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</si>
  <si>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</si>
  <si>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</si>
  <si>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</si>
  <si>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</si>
  <si>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</si>
  <si>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</si>
  <si>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</si>
  <si>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</si>
  <si>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</si>
  <si>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</si>
  <si>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</si>
  <si>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</si>
  <si>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</si>
  <si>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</si>
  <si>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</si>
  <si>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</si>
  <si>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</si>
  <si>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</si>
  <si>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</si>
  <si>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</si>
  <si>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</si>
  <si>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</si>
  <si>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</si>
  <si>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</si>
  <si>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</si>
  <si>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</si>
  <si>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</si>
  <si>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</si>
  <si>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</si>
  <si>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</si>
  <si>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</si>
  <si>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</si>
  <si>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</si>
  <si>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</si>
  <si>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</si>
  <si>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</si>
  <si>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</si>
  <si>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</si>
  <si>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</si>
  <si>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</si>
  <si>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</si>
  <si>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</si>
  <si>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</si>
  <si>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</si>
  <si>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</si>
  <si>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</si>
  <si>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</si>
  <si>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</si>
  <si>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</si>
  <si>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</si>
  <si>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</si>
  <si>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</si>
  <si>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</si>
  <si>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</si>
  <si>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</si>
  <si>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</si>
  <si>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</si>
  <si>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</si>
  <si>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</si>
  <si>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</si>
  <si>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</si>
  <si>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</si>
  <si>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</si>
  <si>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</si>
  <si>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</si>
  <si>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</si>
  <si>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</si>
  <si>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</si>
  <si>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</si>
  <si>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</si>
  <si>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</si>
  <si>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</si>
  <si>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</si>
  <si>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</si>
  <si>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</si>
  <si>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</si>
  <si>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</si>
  <si>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</si>
  <si>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</si>
  <si>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</si>
  <si>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</si>
  <si>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</si>
  <si>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</si>
  <si>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</si>
  <si>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</si>
  <si>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</si>
  <si>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</si>
  <si>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</si>
  <si>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</si>
  <si>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</si>
  <si>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</si>
  <si>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</si>
  <si>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</si>
  <si>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</si>
  <si>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</si>
  <si>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</si>
  <si>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</si>
  <si>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</si>
  <si>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</si>
  <si>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</si>
  <si>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</si>
  <si>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</si>
  <si>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</si>
  <si>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</si>
  <si>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</si>
  <si>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</si>
  <si>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</si>
  <si>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</si>
  <si>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</si>
  <si>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</si>
  <si>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</si>
  <si>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</si>
  <si>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</si>
  <si>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</si>
  <si>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</si>
  <si>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</si>
  <si>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</si>
  <si>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</si>
  <si>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</si>
  <si>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</si>
  <si>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</si>
  <si>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</si>
  <si>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</si>
  <si>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</si>
  <si>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</si>
  <si>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</si>
  <si>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</si>
  <si>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</si>
  <si>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</si>
  <si>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</si>
  <si>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</si>
  <si>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</si>
  <si>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</si>
  <si>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</si>
  <si>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</si>
  <si>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</si>
  <si>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</si>
  <si>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</si>
  <si>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</si>
  <si>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</si>
  <si>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</si>
  <si>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</si>
  <si>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</si>
  <si>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</si>
  <si>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</si>
  <si>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</si>
  <si>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</si>
  <si>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</si>
  <si>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</si>
  <si>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</si>
  <si>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</si>
  <si>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</si>
  <si>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</si>
  <si>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</si>
  <si>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</si>
  <si>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</si>
  <si>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</si>
  <si>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</si>
  <si>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</si>
  <si>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</si>
  <si>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</si>
  <si>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</si>
  <si>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</si>
  <si>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</si>
  <si>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</si>
  <si>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</si>
  <si>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</si>
  <si>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</si>
  <si>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</si>
  <si>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</si>
  <si>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</si>
  <si>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</si>
  <si>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</si>
  <si>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</si>
  <si>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</si>
  <si>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</si>
  <si>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</si>
  <si>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</si>
  <si>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</si>
  <si>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</si>
  <si>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</si>
  <si>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</si>
  <si>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</si>
  <si>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</si>
  <si>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</si>
  <si>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</si>
  <si>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</si>
  <si>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</si>
  <si>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</si>
  <si>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</si>
  <si>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</si>
  <si>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</si>
  <si>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</si>
  <si>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</si>
  <si>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</si>
  <si>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</si>
  <si>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</si>
  <si>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</si>
  <si>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</si>
  <si>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</si>
  <si>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</si>
  <si>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</si>
  <si>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</si>
  <si>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</si>
  <si>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</si>
  <si>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</si>
  <si>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</si>
  <si>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</si>
  <si>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</si>
  <si>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</si>
  <si>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</si>
  <si>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</si>
  <si>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</si>
  <si>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</si>
  <si>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</si>
  <si>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</si>
  <si>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</si>
  <si>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</si>
  <si>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</si>
  <si>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</si>
  <si>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</si>
  <si>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</si>
  <si>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</si>
  <si>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</si>
  <si>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</si>
  <si>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</si>
  <si>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</si>
  <si>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</si>
  <si>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</si>
  <si>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</si>
  <si>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</si>
  <si>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</si>
  <si>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</si>
  <si>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</si>
  <si>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</si>
  <si>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</si>
  <si>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</si>
  <si>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</si>
  <si>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</si>
  <si>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</si>
  <si>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</si>
  <si>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</si>
  <si>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</si>
  <si>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</si>
  <si>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</si>
  <si>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</si>
  <si>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</si>
  <si>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</si>
  <si>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</si>
  <si>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</si>
  <si>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</si>
  <si>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</si>
  <si>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</si>
  <si>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</si>
  <si>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</si>
  <si>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</si>
  <si>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</si>
  <si>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</si>
  <si>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</si>
  <si>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</si>
  <si>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</si>
  <si>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</si>
  <si>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</si>
  <si>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</si>
  <si>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</si>
  <si>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</si>
  <si>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</si>
  <si>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</si>
  <si>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</si>
  <si>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</si>
  <si>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</si>
  <si>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</si>
  <si>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</si>
  <si>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</si>
  <si>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</si>
  <si>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</si>
  <si>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</si>
  <si>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</si>
  <si>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</si>
  <si>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</si>
  <si>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</si>
  <si>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</si>
  <si>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</si>
  <si>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</si>
  <si>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</si>
  <si>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</si>
  <si>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</si>
  <si>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</si>
  <si>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</si>
  <si>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</si>
  <si>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</si>
  <si>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</si>
  <si>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</si>
  <si>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</si>
  <si>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</si>
  <si>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</si>
  <si>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</si>
  <si>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</si>
  <si>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</si>
  <si>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</si>
  <si>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</si>
  <si>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</si>
  <si>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</si>
  <si>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</si>
  <si>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</si>
  <si>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</si>
  <si>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</si>
  <si>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</si>
  <si>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</si>
  <si>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</si>
  <si>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</si>
  <si>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</si>
  <si>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</si>
  <si>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</si>
  <si>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</si>
  <si>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</si>
  <si>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</si>
  <si>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</si>
  <si>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</si>
  <si>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</si>
  <si>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</si>
  <si>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</si>
  <si>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</si>
  <si>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</si>
  <si>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</si>
  <si>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</si>
  <si>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</si>
  <si>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</si>
  <si>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</si>
  <si>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</si>
  <si>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</si>
  <si>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</si>
  <si>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</si>
  <si>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</si>
  <si>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</si>
  <si>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</si>
  <si>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</si>
  <si>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</si>
  <si>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</si>
  <si>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</si>
  <si>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</si>
  <si>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</si>
  <si>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</si>
  <si>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</si>
  <si>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</si>
  <si>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</si>
  <si>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</si>
  <si>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</si>
  <si>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</si>
  <si>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</si>
  <si>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</si>
  <si>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</si>
  <si>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</si>
  <si>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</si>
  <si>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</si>
  <si>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</si>
  <si>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</si>
  <si>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</si>
  <si>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</si>
  <si>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</si>
  <si>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</si>
  <si>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</si>
  <si>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</si>
  <si>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</si>
  <si>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</si>
  <si>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</si>
  <si>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</si>
  <si>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</si>
  <si>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</si>
  <si>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</si>
  <si>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</si>
  <si>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</si>
  <si>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</si>
  <si>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</si>
  <si>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</si>
  <si>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</si>
  <si>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</si>
  <si>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</si>
  <si>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</si>
  <si>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</si>
  <si>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</si>
  <si>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</si>
  <si>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</si>
  <si>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</si>
  <si>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</si>
  <si>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</si>
  <si>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</si>
  <si>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</si>
  <si>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</si>
  <si>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</si>
  <si>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</si>
  <si>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</si>
  <si>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</si>
  <si>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</si>
  <si>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</si>
  <si>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</si>
  <si>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</si>
  <si>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</si>
  <si>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</si>
  <si>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</si>
  <si>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</si>
  <si>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</si>
  <si>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</si>
  <si>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</si>
  <si>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</si>
  <si>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</si>
  <si>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</si>
  <si>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</si>
  <si>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</si>
  <si>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</si>
  <si>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</si>
  <si>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</si>
  <si>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</si>
  <si>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</si>
  <si>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</si>
  <si>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</si>
  <si>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</si>
  <si>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</si>
  <si>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</si>
  <si>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</si>
  <si>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</si>
  <si>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</si>
  <si>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</si>
  <si>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</si>
  <si>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</si>
  <si>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</si>
  <si>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</si>
  <si>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</si>
  <si>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</si>
  <si>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</si>
  <si>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</si>
  <si>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</si>
  <si>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</si>
  <si>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</si>
  <si>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</si>
  <si>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</si>
  <si>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</si>
  <si>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</si>
  <si>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</si>
  <si>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</si>
  <si>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</si>
  <si>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</si>
  <si>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</si>
  <si>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</si>
  <si>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</si>
  <si>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</si>
  <si>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</si>
  <si>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</si>
  <si>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</si>
  <si>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</si>
  <si>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</si>
  <si>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</si>
  <si>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</si>
  <si>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</si>
  <si>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</si>
  <si>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</si>
  <si>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</si>
  <si>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</si>
  <si>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</si>
  <si>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</si>
  <si>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</si>
  <si>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</si>
  <si>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</si>
  <si>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</si>
  <si>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</si>
  <si>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</si>
  <si>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</si>
  <si>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</si>
  <si>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</si>
  <si>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</si>
  <si>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</si>
  <si>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</si>
  <si>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</si>
  <si>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</si>
  <si>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</si>
  <si>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</si>
  <si>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</si>
  <si>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</si>
  <si>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</si>
  <si>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</si>
  <si>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</si>
  <si>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</si>
  <si>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</si>
  <si>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</si>
  <si>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</si>
  <si>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</si>
  <si>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</si>
  <si>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</si>
  <si>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</si>
  <si>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</si>
  <si>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</si>
  <si>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</si>
  <si>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</si>
  <si>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</si>
  <si>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</si>
  <si>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</si>
  <si>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</si>
  <si>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</si>
  <si>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</si>
  <si>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</si>
  <si>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</si>
  <si>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</si>
  <si>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</si>
  <si>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</si>
  <si>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</si>
  <si>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</si>
  <si>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</si>
  <si>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</si>
  <si>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</si>
  <si>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</si>
  <si>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</si>
  <si>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</si>
  <si>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</si>
  <si>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</si>
  <si>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</si>
  <si>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</si>
  <si>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</si>
  <si>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</si>
  <si>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</si>
  <si>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</si>
  <si>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</si>
  <si>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</si>
  <si>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</si>
  <si>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</si>
  <si>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</si>
  <si>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</si>
  <si>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</si>
  <si>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</si>
  <si>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</si>
  <si>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</si>
  <si>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</si>
  <si>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</si>
  <si>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</si>
  <si>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</si>
  <si>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</si>
  <si>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</si>
  <si>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</si>
  <si>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</si>
  <si>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</si>
  <si>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</si>
  <si>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</si>
  <si>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</si>
  <si>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</si>
  <si>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</si>
  <si>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</si>
  <si>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</si>
  <si>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</si>
  <si>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</si>
  <si>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</si>
  <si>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</si>
  <si>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</si>
  <si>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</si>
  <si>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</si>
  <si>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</si>
  <si>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</si>
  <si>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</si>
  <si>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</si>
  <si>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</si>
  <si>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</si>
  <si>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</si>
  <si>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</si>
  <si>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</si>
  <si>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</si>
  <si>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</si>
  <si>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</si>
  <si>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</si>
  <si>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</si>
  <si>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</si>
  <si>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</si>
  <si>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</si>
  <si>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</si>
  <si>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</si>
  <si>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</si>
  <si>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</si>
  <si>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</si>
  <si>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</si>
  <si>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</si>
  <si>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</si>
  <si>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</si>
  <si>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</si>
  <si>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</si>
  <si>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</si>
  <si>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</si>
  <si>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</si>
  <si>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</si>
  <si>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</si>
  <si>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</si>
  <si>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</si>
  <si>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</si>
  <si>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</si>
  <si>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</si>
  <si>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</si>
  <si>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</si>
  <si>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</si>
  <si>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</si>
  <si>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</si>
  <si>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</si>
  <si>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</si>
  <si>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</si>
  <si>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</si>
  <si>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</si>
  <si>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</si>
  <si>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</si>
  <si>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</si>
  <si>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</si>
  <si>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</si>
  <si>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</si>
  <si>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</si>
  <si>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</si>
  <si>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</si>
  <si>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</si>
  <si>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</si>
  <si>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</si>
  <si>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</si>
  <si>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</si>
  <si>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</si>
  <si>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</si>
  <si>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</si>
  <si>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</si>
  <si>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</si>
  <si>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</si>
  <si>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</si>
  <si>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</si>
  <si>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</si>
  <si>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</si>
  <si>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</si>
  <si>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</si>
  <si>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</si>
  <si>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</si>
  <si>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</si>
  <si>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</si>
  <si>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</si>
  <si>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</si>
  <si>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</si>
  <si>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</si>
  <si>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</si>
  <si>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</si>
  <si>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</si>
  <si>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</si>
  <si>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</si>
  <si>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</si>
  <si>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</si>
  <si>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</si>
  <si>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</si>
  <si>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</si>
  <si>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</si>
  <si>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</si>
  <si>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</si>
  <si>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</si>
  <si>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</si>
  <si>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</si>
  <si>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</si>
  <si>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</si>
  <si>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</si>
  <si>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</si>
  <si>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</si>
  <si>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</si>
  <si>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</si>
  <si>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</si>
  <si>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</si>
  <si>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</si>
  <si>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</si>
  <si>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</si>
  <si>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</si>
  <si>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</si>
  <si>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</si>
  <si>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</si>
  <si>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</si>
  <si>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</si>
  <si>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</si>
  <si>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</si>
  <si>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</si>
  <si>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</si>
  <si>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</si>
  <si>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</si>
  <si>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</si>
  <si>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</si>
  <si>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</si>
  <si>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</si>
  <si>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</si>
  <si>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</si>
  <si>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</si>
  <si>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</si>
  <si>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</si>
  <si>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</si>
  <si>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</si>
  <si>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</si>
  <si>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</si>
  <si>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</si>
  <si>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</si>
  <si>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</si>
  <si>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</si>
  <si>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</si>
  <si>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</si>
  <si>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</si>
  <si>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</si>
  <si>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</si>
  <si>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</si>
  <si>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</si>
  <si>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</si>
  <si>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</si>
  <si>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</si>
  <si>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</si>
  <si>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</si>
  <si>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</si>
  <si>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</si>
  <si>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</si>
  <si>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</si>
  <si>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</si>
  <si>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</si>
  <si>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</si>
  <si>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</si>
  <si>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</si>
  <si>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</si>
  <si>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</si>
  <si>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</si>
  <si>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</si>
  <si>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</si>
  <si>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</si>
  <si>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</si>
  <si>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</si>
  <si>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</si>
  <si>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</si>
  <si>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</si>
  <si>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</si>
  <si>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</si>
  <si>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</si>
  <si>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</si>
  <si>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</si>
  <si>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</si>
  <si>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</si>
  <si>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</si>
  <si>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</si>
  <si>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</si>
  <si>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</si>
  <si>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</si>
  <si>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</si>
  <si>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</si>
  <si>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</si>
  <si>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</si>
  <si>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</si>
  <si>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</si>
  <si>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</si>
  <si>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</si>
  <si>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</si>
  <si>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</si>
  <si>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</si>
  <si>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</si>
  <si>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</si>
  <si>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</si>
  <si>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</si>
  <si>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</si>
  <si>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</si>
  <si>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</si>
  <si>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</si>
  <si>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</si>
  <si>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</si>
  <si>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</si>
  <si>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</si>
  <si>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</si>
  <si>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</si>
  <si>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</si>
  <si>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</si>
  <si>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</si>
  <si>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</si>
  <si>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</si>
  <si>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</si>
  <si>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</si>
  <si>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</si>
  <si>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</si>
  <si>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</si>
  <si>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</si>
  <si>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</si>
  <si>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</si>
  <si>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</si>
  <si>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</si>
  <si>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</si>
  <si>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</si>
  <si>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</si>
  <si>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</si>
  <si>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</si>
  <si>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</si>
  <si>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</si>
  <si>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</si>
  <si>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</si>
  <si>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</si>
  <si>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</si>
  <si>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</si>
  <si>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</si>
  <si>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</si>
  <si>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</si>
  <si>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</si>
  <si>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</si>
  <si>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</si>
  <si>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</si>
  <si>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</si>
  <si>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</si>
  <si>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</si>
  <si>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</si>
  <si>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</si>
  <si>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</si>
  <si>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</si>
  <si>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</si>
  <si>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</si>
  <si>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</si>
  <si>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</si>
  <si>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</si>
  <si>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</si>
  <si>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</si>
  <si>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</si>
  <si>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</si>
  <si>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</si>
  <si>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</si>
  <si>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</si>
  <si>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</si>
  <si>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</si>
  <si>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</si>
  <si>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</si>
  <si>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</si>
  <si>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</si>
  <si>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</si>
  <si>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</si>
  <si>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</si>
  <si>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</si>
  <si>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</si>
  <si>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</si>
  <si>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</si>
  <si>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</si>
  <si>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</si>
  <si>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</si>
  <si>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</si>
  <si>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</si>
  <si>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</si>
  <si>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</si>
  <si>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</si>
  <si>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</si>
  <si>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</si>
  <si>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</si>
  <si>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</si>
  <si>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</si>
  <si>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</si>
  <si>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</si>
  <si>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</si>
  <si>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</si>
  <si>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</si>
  <si>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</si>
  <si>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</si>
  <si>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</si>
  <si>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</si>
  <si>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</si>
  <si>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</si>
  <si>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</si>
  <si>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</si>
  <si>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</si>
  <si>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</si>
  <si>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</si>
  <si>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</si>
  <si>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</si>
  <si>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</si>
  <si>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</si>
  <si>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</si>
  <si>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</si>
  <si>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</si>
  <si>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</si>
  <si>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</si>
  <si>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</si>
  <si>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</si>
  <si>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</si>
  <si>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</si>
  <si>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</si>
  <si>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</si>
  <si>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</si>
  <si>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</si>
  <si>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</si>
  <si>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</si>
  <si>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</si>
  <si>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</si>
  <si>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</si>
  <si>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</si>
  <si>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</si>
  <si>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</si>
  <si>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</si>
  <si>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</si>
  <si>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</si>
  <si>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</si>
  <si>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</si>
  <si>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</si>
  <si>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</si>
  <si>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</si>
  <si>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</si>
  <si>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</si>
  <si>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</si>
  <si>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</si>
  <si>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</si>
  <si>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</si>
  <si>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</si>
  <si>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</si>
  <si>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</si>
  <si>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</si>
  <si>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</si>
  <si>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</si>
  <si>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</si>
  <si>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</si>
  <si>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</si>
  <si>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</si>
  <si>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</si>
  <si>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</si>
  <si>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</si>
  <si>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</si>
  <si>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</si>
  <si>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</si>
  <si>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</si>
  <si>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</si>
  <si>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</si>
  <si>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</si>
  <si>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</si>
  <si>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</si>
  <si>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</si>
  <si>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</si>
  <si>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</si>
  <si>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</si>
  <si>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</si>
  <si>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</si>
  <si>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</si>
  <si>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</si>
  <si>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</si>
  <si>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</si>
  <si>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</si>
  <si>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</si>
  <si>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</si>
  <si>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</si>
  <si>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</si>
  <si>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</si>
  <si>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</si>
  <si>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</si>
  <si>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</si>
  <si>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</si>
  <si>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</si>
  <si>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</si>
  <si>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</si>
  <si>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</si>
  <si>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</si>
  <si>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</si>
  <si>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</si>
  <si>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</si>
  <si>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</si>
  <si>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</si>
  <si>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</si>
  <si>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</si>
  <si>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</si>
  <si>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</si>
  <si>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</si>
  <si>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</si>
  <si>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</si>
  <si>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</si>
  <si>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</si>
  <si>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</si>
  <si>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</si>
  <si>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</si>
  <si>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</si>
  <si>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</si>
  <si>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</si>
  <si>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</si>
  <si>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</si>
  <si>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</si>
  <si>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</si>
  <si>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</si>
  <si>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</si>
  <si>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</si>
  <si>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</si>
  <si>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</si>
  <si>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</si>
  <si>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</si>
  <si>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</si>
  <si>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</si>
  <si>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</si>
  <si>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</si>
  <si>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</si>
  <si>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</si>
  <si>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</si>
  <si>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</si>
  <si>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</si>
  <si>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</si>
  <si>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</si>
  <si>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</si>
  <si>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</si>
  <si>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</si>
  <si>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</si>
  <si>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</si>
  <si>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</si>
  <si>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</si>
  <si>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</si>
  <si>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</si>
  <si>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</si>
  <si>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</si>
  <si>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</si>
  <si>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</si>
  <si>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</si>
  <si>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</si>
  <si>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</si>
  <si>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</si>
  <si>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</si>
  <si>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</si>
  <si>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</si>
  <si>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</si>
  <si>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</si>
  <si>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</si>
  <si>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</si>
  <si>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</si>
  <si>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</si>
  <si>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</si>
  <si>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</si>
  <si>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</si>
  <si>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</si>
  <si>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</si>
  <si>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</si>
  <si>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</si>
  <si>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</si>
  <si>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</si>
  <si>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</si>
  <si>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</si>
  <si>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</si>
  <si>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</si>
  <si>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</si>
  <si>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</si>
  <si>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</si>
  <si>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</si>
  <si>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</si>
  <si>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</si>
  <si>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</si>
  <si>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</si>
  <si>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</si>
  <si>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</si>
  <si>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</si>
  <si>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</si>
  <si>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</si>
  <si>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</si>
  <si>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</si>
  <si>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</si>
  <si>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</si>
  <si>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</si>
  <si>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</si>
  <si>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</si>
  <si>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</si>
  <si>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</si>
  <si>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</si>
  <si>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</si>
  <si>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</si>
  <si>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</si>
  <si>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</si>
  <si>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</si>
  <si>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</si>
  <si>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</si>
  <si>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</si>
  <si>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</si>
  <si>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</si>
  <si>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</si>
  <si>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</si>
  <si>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</si>
  <si>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</si>
  <si>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</si>
  <si>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</si>
  <si>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</si>
  <si>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</si>
  <si>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</si>
  <si>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</si>
  <si>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</si>
  <si>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</si>
  <si>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</si>
  <si>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</si>
  <si>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</si>
  <si>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</si>
  <si>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</si>
  <si>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</si>
  <si>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</si>
  <si>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</si>
  <si>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</si>
  <si>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</si>
  <si>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</si>
  <si>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</si>
  <si>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</si>
  <si>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</si>
  <si>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</si>
  <si>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</si>
  <si>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</si>
  <si>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</si>
  <si>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</si>
  <si>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</si>
  <si>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</si>
  <si>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</si>
  <si>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</si>
  <si>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</si>
  <si>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</si>
  <si>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</si>
  <si>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</si>
  <si>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</si>
  <si>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</si>
  <si>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</si>
  <si>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</si>
  <si>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</si>
  <si>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</si>
  <si>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</si>
  <si>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</si>
  <si>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</si>
  <si>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</si>
  <si>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</si>
  <si>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</si>
  <si>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</si>
  <si>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</si>
  <si>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</si>
  <si>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</si>
  <si>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</si>
  <si>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</si>
  <si>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</si>
  <si>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</si>
  <si>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</si>
  <si>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</si>
  <si>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</si>
  <si>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</si>
  <si>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</si>
  <si>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</si>
  <si>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</si>
  <si>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</si>
  <si>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</si>
  <si>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</si>
  <si>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</si>
  <si>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</si>
  <si>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</si>
  <si>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</si>
  <si>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</si>
  <si>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</si>
  <si>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</si>
  <si>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</si>
  <si>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</si>
  <si>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</si>
  <si>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</si>
  <si>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</si>
  <si>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</si>
  <si>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</si>
  <si>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</si>
  <si>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</si>
  <si>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</si>
  <si>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</si>
  <si>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</si>
  <si>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</si>
  <si>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</si>
  <si>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</si>
  <si>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</si>
  <si>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</si>
  <si>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</si>
  <si>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</si>
  <si>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</si>
  <si>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</si>
  <si>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</si>
  <si>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</si>
  <si>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</si>
  <si>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</si>
  <si>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</si>
  <si>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</si>
  <si>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</si>
  <si>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</si>
  <si>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</si>
  <si>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</si>
  <si>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</si>
  <si>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</si>
  <si>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</si>
  <si>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</si>
  <si>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</si>
  <si>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</si>
  <si>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</si>
  <si>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</si>
  <si>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</si>
  <si>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</si>
  <si>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</si>
  <si>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</si>
  <si>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</si>
  <si>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</si>
  <si>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</si>
  <si>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</si>
  <si>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</si>
  <si>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</si>
  <si>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</si>
  <si>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</si>
  <si>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</si>
  <si>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</si>
  <si>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</si>
  <si>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</si>
  <si>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</si>
  <si>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</si>
  <si>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</si>
  <si>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</si>
  <si>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</si>
  <si>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</si>
  <si>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</si>
  <si>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</si>
  <si>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</si>
  <si>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</si>
  <si>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</si>
  <si>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</si>
  <si>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</si>
  <si>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</si>
  <si>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</si>
  <si>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</si>
  <si>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</si>
  <si>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</si>
  <si>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</si>
  <si>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</si>
  <si>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</si>
  <si>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</si>
  <si>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</si>
  <si>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</si>
  <si>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</si>
  <si>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</si>
  <si>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</si>
  <si>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</si>
  <si>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</si>
  <si>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</si>
  <si>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</si>
  <si>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</si>
  <si>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</si>
  <si>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</si>
  <si>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</si>
  <si>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</si>
  <si>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</si>
  <si>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</si>
  <si>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</si>
  <si>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</si>
  <si>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</si>
  <si>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</si>
  <si>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</si>
  <si>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</si>
  <si>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</si>
  <si>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</si>
  <si>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</si>
  <si>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</si>
  <si>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</si>
  <si>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</si>
  <si>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</si>
  <si>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</si>
  <si>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</si>
  <si>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</si>
  <si>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</si>
  <si>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</si>
  <si>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</si>
  <si>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</si>
  <si>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</si>
  <si>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</si>
  <si>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</si>
  <si>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</si>
  <si>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</si>
  <si>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</si>
  <si>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</si>
  <si>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</si>
  <si>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</si>
  <si>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</si>
  <si>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</si>
  <si>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</si>
  <si>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</si>
  <si>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</si>
  <si>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</si>
  <si>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</si>
  <si>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</si>
  <si>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</si>
  <si>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</si>
  <si>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</si>
  <si>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</si>
  <si>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</si>
  <si>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</si>
  <si>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</si>
  <si>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</si>
  <si>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</si>
  <si>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</si>
  <si>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</si>
  <si>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</si>
  <si>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</si>
  <si>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</si>
  <si>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</si>
  <si>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</si>
  <si>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</si>
  <si>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</si>
  <si>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</si>
  <si>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</si>
  <si>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</si>
  <si>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</si>
  <si>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</si>
  <si>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</si>
  <si>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</si>
  <si>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</si>
  <si>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</si>
  <si>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</si>
  <si>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</si>
  <si>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</si>
  <si>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</si>
  <si>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</si>
  <si>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</si>
  <si>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</si>
  <si>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</si>
  <si>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</si>
  <si>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</si>
  <si>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</si>
  <si>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</si>
  <si>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</si>
  <si>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</si>
  <si>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</si>
  <si>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</si>
  <si>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</si>
  <si>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</si>
  <si>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</si>
  <si>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</si>
  <si>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</si>
  <si>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</si>
  <si>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</si>
  <si>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</si>
  <si>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</si>
  <si>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</si>
  <si>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</si>
  <si>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</si>
  <si>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</si>
  <si>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</si>
  <si>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</si>
  <si>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</si>
  <si>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</si>
  <si>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</si>
  <si>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</si>
  <si>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</si>
  <si>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</si>
  <si>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</si>
  <si>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</si>
  <si>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</si>
  <si>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</si>
  <si>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</si>
  <si>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</si>
  <si>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</si>
  <si>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</si>
  <si>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</si>
  <si>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</si>
  <si>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</si>
  <si>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</si>
  <si>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</si>
  <si>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</si>
  <si>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</si>
  <si>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</si>
  <si>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</si>
  <si>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</si>
  <si>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</si>
  <si>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</si>
  <si>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</si>
  <si>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</si>
  <si>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</si>
  <si>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</si>
  <si>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</si>
  <si>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</si>
  <si>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</si>
  <si>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</si>
  <si>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</si>
  <si>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</si>
  <si>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</si>
  <si>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</si>
  <si>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</si>
  <si>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</si>
  <si>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</si>
  <si>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</si>
  <si>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</si>
  <si>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</si>
  <si>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</si>
  <si>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</si>
  <si>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</si>
  <si>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</si>
  <si>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</si>
  <si>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</si>
  <si>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</si>
  <si>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</si>
  <si>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</si>
  <si>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</si>
  <si>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</si>
  <si>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</si>
  <si>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</si>
  <si>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</si>
  <si>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</si>
  <si>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</si>
  <si>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</si>
  <si>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</si>
  <si>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</si>
  <si>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</si>
  <si>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</si>
  <si>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</si>
  <si>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</si>
  <si>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</si>
  <si>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</si>
  <si>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</si>
  <si>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</si>
  <si>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</si>
  <si>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</si>
  <si>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</si>
  <si>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</si>
  <si>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</si>
  <si>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</si>
  <si>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</si>
  <si>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</si>
  <si>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</si>
  <si>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</si>
  <si>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</si>
  <si>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</si>
  <si>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</si>
  <si>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</si>
  <si>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</si>
  <si>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</si>
  <si>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</si>
  <si>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</si>
  <si>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</si>
  <si>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</si>
  <si>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</si>
  <si>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</si>
  <si>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</si>
  <si>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</si>
  <si>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</si>
  <si>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</si>
  <si>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</si>
  <si>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</si>
  <si>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</si>
  <si>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</si>
  <si>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</si>
  <si>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</si>
  <si>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</si>
  <si>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</si>
  <si>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</si>
  <si>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</si>
  <si>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</si>
  <si>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</si>
  <si>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</si>
  <si>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</si>
  <si>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</si>
  <si>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</si>
  <si>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</si>
  <si>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</si>
  <si>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</si>
  <si>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</si>
  <si>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</si>
  <si>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</si>
  <si>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</si>
  <si>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</si>
  <si>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</si>
  <si>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</si>
  <si>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</si>
  <si>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</si>
  <si>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</si>
  <si>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</si>
  <si>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</si>
  <si>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</si>
  <si>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</si>
  <si>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</si>
  <si>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</si>
  <si>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</si>
  <si>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</si>
  <si>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</si>
  <si>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</si>
  <si>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</si>
  <si>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</si>
  <si>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</si>
  <si>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</si>
  <si>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</si>
  <si>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</si>
  <si>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</si>
  <si>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</si>
  <si>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</si>
  <si>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</si>
  <si>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</si>
  <si>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</si>
  <si>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</si>
  <si>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</si>
  <si>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</si>
  <si>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</si>
  <si>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</si>
  <si>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</si>
  <si>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</si>
  <si>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</si>
  <si>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</si>
  <si>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</si>
  <si>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</si>
  <si>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</si>
  <si>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</si>
  <si>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</si>
  <si>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</si>
  <si>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</si>
  <si>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</si>
  <si>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</si>
  <si>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</si>
  <si>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</si>
  <si>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</si>
  <si>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</si>
  <si>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</si>
  <si>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</si>
  <si>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</si>
  <si>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</si>
  <si>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</si>
  <si>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</si>
  <si>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</si>
  <si>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</si>
  <si>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</si>
  <si>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</si>
  <si>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</si>
  <si>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</si>
  <si>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</si>
  <si>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</si>
  <si>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</si>
  <si>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</si>
  <si>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</si>
  <si>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</si>
  <si>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</si>
  <si>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</si>
  <si>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</si>
  <si>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</si>
  <si>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</si>
  <si>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</si>
  <si>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</si>
  <si>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</si>
  <si>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</si>
  <si>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</si>
  <si>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</si>
  <si>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</si>
  <si>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</si>
  <si>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</si>
  <si>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</si>
  <si>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</si>
  <si>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</si>
  <si>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</si>
  <si>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</si>
  <si>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</si>
  <si>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</si>
  <si>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</si>
  <si>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</si>
  <si>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</si>
  <si>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</si>
  <si>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</si>
  <si>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</si>
  <si>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</si>
  <si>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</si>
  <si>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</si>
  <si>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</si>
  <si>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</si>
  <si>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</si>
  <si>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</si>
  <si>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</si>
  <si>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</si>
  <si>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</si>
  <si>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</si>
  <si>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</si>
  <si>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</si>
  <si>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</si>
  <si>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</si>
  <si>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</si>
  <si>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</si>
  <si>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</si>
  <si>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</si>
  <si>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</si>
  <si>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</si>
  <si>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</si>
  <si>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</si>
  <si>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</si>
  <si>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</si>
  <si>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</si>
  <si>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</si>
  <si>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</si>
  <si>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</si>
  <si>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</si>
  <si>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</si>
  <si>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</si>
  <si>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</si>
  <si>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</si>
  <si>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</si>
  <si>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</si>
  <si>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</si>
  <si>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</si>
  <si>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</si>
  <si>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</si>
  <si>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</si>
  <si>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</si>
  <si>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</si>
  <si>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</si>
  <si>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</si>
  <si>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</si>
  <si>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</si>
  <si>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</si>
  <si>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</si>
  <si>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</si>
  <si>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</si>
  <si>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</si>
  <si>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</si>
  <si>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</si>
  <si>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</si>
  <si>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</si>
  <si>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</si>
  <si>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</si>
  <si>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</si>
  <si>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</si>
  <si>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</si>
  <si>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</si>
  <si>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</si>
  <si>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</si>
  <si>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</si>
  <si>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</si>
  <si>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</si>
  <si>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</si>
  <si>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</si>
  <si>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</si>
  <si>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</si>
  <si>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</si>
  <si>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</si>
  <si>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</si>
  <si>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</si>
  <si>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</si>
  <si>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</si>
  <si>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</si>
  <si>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</si>
  <si>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</si>
  <si>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</si>
  <si>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</si>
  <si>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</si>
  <si>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</si>
  <si>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</si>
  <si>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</si>
  <si>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</si>
  <si>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</si>
  <si>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</si>
  <si>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</si>
  <si>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</si>
  <si>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</si>
  <si>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</si>
  <si>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</si>
  <si>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</si>
  <si>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</si>
  <si>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</si>
  <si>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</si>
  <si>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</si>
  <si>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</si>
  <si>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</si>
  <si>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</si>
  <si>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</si>
  <si>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</si>
  <si>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</si>
  <si>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</si>
  <si>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</si>
  <si>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</si>
  <si>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</si>
  <si>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</si>
  <si>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</si>
  <si>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</si>
  <si>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</si>
  <si>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</si>
  <si>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</si>
  <si>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</si>
  <si>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</si>
  <si>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</si>
  <si>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</si>
  <si>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</si>
  <si>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</si>
  <si>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</si>
  <si>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</si>
  <si>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</si>
  <si>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</si>
  <si>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</si>
  <si>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</si>
  <si>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</si>
  <si>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</si>
  <si>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</si>
  <si>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</si>
  <si>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</si>
  <si>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</si>
  <si>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</si>
  <si>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</si>
  <si>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</si>
  <si>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</si>
  <si>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</si>
  <si>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</si>
  <si>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</si>
  <si>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</si>
  <si>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</si>
  <si>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</si>
  <si>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</si>
  <si>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</si>
  <si>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</si>
  <si>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</si>
  <si>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</si>
  <si>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</si>
  <si>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</si>
  <si>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</si>
  <si>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</si>
  <si>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</si>
  <si>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</si>
  <si>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</si>
  <si>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</si>
  <si>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</si>
  <si>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</si>
  <si>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</si>
  <si>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</si>
  <si>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</si>
  <si>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</si>
  <si>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</si>
  <si>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</si>
  <si>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</si>
  <si>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</si>
  <si>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</si>
  <si>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</si>
  <si>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</si>
  <si>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</si>
  <si>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</si>
  <si>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</si>
  <si>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</si>
  <si>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</si>
  <si>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</si>
  <si>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</si>
  <si>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</si>
  <si>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</si>
  <si>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</si>
  <si>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</si>
  <si>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</si>
  <si>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</si>
  <si>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</si>
  <si>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</si>
  <si>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</si>
  <si>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</si>
  <si>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</si>
  <si>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</si>
  <si>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</si>
  <si>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</si>
  <si>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</si>
  <si>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</si>
  <si>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</si>
  <si>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</si>
  <si>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</si>
  <si>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</si>
  <si>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</si>
  <si>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</si>
  <si>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</si>
  <si>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</si>
  <si>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</si>
  <si>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</si>
  <si>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</si>
  <si>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</si>
  <si>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</si>
  <si>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</si>
  <si>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</si>
  <si>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</si>
  <si>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</si>
  <si>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</si>
  <si>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</si>
  <si>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</si>
  <si>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</si>
  <si>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</si>
  <si>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</si>
  <si>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</si>
  <si>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</si>
  <si>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</si>
  <si>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</si>
  <si>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</si>
  <si>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</si>
  <si>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</si>
  <si>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</si>
  <si>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</si>
  <si>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</si>
  <si>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</si>
  <si>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</si>
  <si>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</si>
  <si>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</si>
  <si>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</si>
  <si>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</si>
  <si>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</si>
  <si>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</si>
  <si>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</si>
  <si>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</si>
  <si>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</si>
  <si>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</si>
  <si>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</si>
  <si>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</si>
  <si>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</si>
  <si>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</si>
  <si>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</si>
  <si>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</si>
  <si>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</si>
  <si>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</si>
  <si>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</si>
  <si>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</si>
  <si>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</si>
  <si>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</si>
  <si>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</si>
  <si>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</si>
  <si>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</si>
  <si>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</si>
  <si>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</si>
  <si>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</si>
  <si>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</si>
  <si>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</si>
  <si>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</si>
  <si>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</si>
  <si>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</si>
  <si>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</si>
  <si>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</si>
  <si>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</si>
  <si>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</si>
  <si>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</si>
  <si>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</si>
  <si>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</si>
  <si>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</si>
  <si>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</si>
  <si>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</si>
  <si>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</si>
  <si>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</si>
  <si>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</si>
  <si>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</si>
  <si>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</si>
  <si>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</si>
  <si>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</si>
  <si>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</si>
  <si>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</si>
  <si>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</si>
  <si>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</si>
  <si>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</si>
  <si>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</si>
  <si>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</si>
  <si>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</si>
  <si>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</si>
  <si>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</si>
  <si>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</si>
  <si>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</si>
  <si>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</si>
  <si>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</si>
  <si>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</si>
  <si>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</si>
  <si>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</si>
  <si>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</si>
  <si>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</si>
  <si>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</si>
  <si>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</si>
  <si>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</si>
  <si>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</si>
  <si>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</si>
  <si>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</si>
  <si>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</si>
  <si>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</si>
  <si>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</si>
  <si>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</si>
  <si>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</si>
  <si>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</si>
  <si>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</si>
  <si>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</si>
  <si>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</si>
  <si>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</si>
  <si>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</si>
  <si>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</si>
  <si>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</si>
  <si>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</si>
  <si>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</si>
  <si>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</si>
  <si>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</si>
  <si>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</si>
  <si>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</si>
  <si>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</si>
  <si>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</si>
  <si>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</si>
  <si>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</si>
  <si>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</si>
  <si>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</si>
  <si>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</si>
  <si>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</si>
  <si>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</si>
  <si>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</si>
  <si>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</si>
  <si>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</si>
  <si>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</si>
  <si>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</si>
  <si>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</si>
  <si>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</si>
  <si>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</si>
  <si>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</si>
  <si>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</si>
  <si>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</si>
  <si>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</si>
  <si>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</si>
  <si>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</si>
  <si>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</si>
  <si>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</si>
  <si>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</si>
  <si>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</si>
  <si>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</si>
  <si>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</si>
  <si>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</si>
  <si>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</si>
  <si>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</si>
  <si>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</si>
  <si>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</si>
  <si>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</si>
  <si>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</si>
  <si>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</si>
  <si>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</si>
  <si>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</si>
  <si>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</si>
  <si>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</si>
  <si>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</si>
  <si>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</si>
  <si>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</si>
  <si>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</si>
  <si>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</si>
  <si>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</si>
  <si>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</si>
  <si>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</si>
  <si>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</si>
  <si>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</si>
  <si>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</si>
  <si>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</si>
  <si>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</si>
  <si>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</si>
  <si>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</si>
  <si>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</si>
  <si>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</si>
  <si>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</si>
  <si>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</si>
  <si>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</si>
  <si>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</si>
  <si>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</si>
  <si>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</si>
  <si>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</si>
  <si>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</si>
  <si>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</si>
  <si>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</si>
  <si>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</si>
  <si>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</si>
  <si>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</si>
  <si>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</si>
  <si>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</si>
  <si>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</si>
  <si>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</si>
  <si>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</si>
  <si>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</si>
  <si>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</si>
  <si>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</si>
  <si>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</si>
  <si>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</si>
  <si>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</si>
  <si>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</si>
  <si>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</si>
  <si>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</si>
  <si>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</si>
  <si>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</si>
  <si>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</si>
  <si>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</si>
  <si>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</si>
  <si>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</si>
  <si>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</si>
  <si>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</si>
  <si>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</si>
  <si>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</si>
  <si>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</si>
  <si>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</si>
  <si>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</si>
  <si>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</si>
  <si>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</si>
  <si>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</si>
  <si>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</si>
  <si>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</si>
  <si>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</si>
  <si>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</si>
  <si>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</si>
  <si>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</si>
  <si>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</si>
  <si>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</si>
  <si>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</si>
  <si>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</si>
  <si>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</si>
  <si>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</si>
  <si>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</si>
  <si>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</si>
  <si>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</si>
  <si>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</si>
  <si>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</si>
  <si>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</si>
  <si>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</si>
  <si>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</si>
  <si>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</si>
  <si>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</si>
  <si>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</si>
  <si>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</si>
  <si>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</si>
  <si>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</si>
  <si>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</si>
  <si>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</si>
  <si>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</si>
  <si>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</si>
  <si>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</si>
  <si>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</si>
  <si>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</si>
  <si>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</si>
  <si>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</si>
  <si>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</si>
  <si>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</si>
  <si>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</si>
  <si>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</si>
  <si>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</si>
  <si>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</si>
  <si>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</si>
  <si>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</si>
  <si>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</si>
  <si>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</si>
  <si>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</si>
  <si>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</si>
  <si>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</si>
  <si>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</si>
  <si>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</si>
  <si>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</si>
  <si>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</si>
  <si>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</si>
  <si>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</si>
  <si>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</si>
  <si>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</si>
  <si>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</si>
  <si>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</si>
  <si>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</si>
  <si>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</si>
  <si>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</si>
  <si>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</si>
  <si>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</si>
  <si>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</si>
  <si>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</si>
  <si>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</si>
  <si>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</si>
  <si>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</si>
  <si>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</si>
  <si>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</si>
  <si>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</si>
  <si>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</si>
  <si>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</si>
  <si>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</si>
  <si>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</si>
  <si>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</si>
  <si>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</si>
  <si>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</si>
  <si>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</si>
  <si>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</si>
  <si>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</si>
  <si>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</si>
  <si>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</si>
  <si>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</si>
  <si>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</si>
  <si>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</si>
  <si>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</si>
  <si>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</si>
  <si>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</si>
  <si>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</si>
  <si>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</si>
  <si>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</si>
  <si>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</si>
  <si>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</si>
  <si>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</si>
  <si>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</si>
  <si>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</si>
  <si>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</si>
  <si>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</si>
  <si>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</si>
  <si>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</si>
  <si>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</si>
  <si>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</si>
  <si>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</si>
  <si>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</si>
  <si>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</si>
  <si>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</si>
  <si>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</si>
  <si>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</si>
  <si>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</si>
  <si>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</si>
  <si>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</si>
  <si>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</si>
  <si>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</si>
  <si>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</si>
  <si>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</si>
  <si>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</si>
  <si>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</si>
  <si>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</si>
  <si>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</si>
  <si>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</si>
  <si>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</si>
  <si>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</si>
  <si>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</si>
  <si>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</si>
  <si>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</si>
  <si>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</si>
  <si>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</si>
  <si>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</si>
  <si>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</si>
  <si>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</si>
  <si>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</si>
  <si>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</si>
  <si>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</si>
  <si>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</si>
  <si>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</si>
  <si>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</si>
  <si>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</si>
  <si>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</si>
  <si>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</si>
  <si>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</si>
  <si>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</si>
  <si>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</si>
  <si>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</si>
  <si>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</si>
  <si>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</si>
  <si>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</si>
  <si>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</si>
  <si>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</si>
  <si>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</si>
  <si>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</si>
  <si>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</si>
  <si>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</si>
  <si>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</si>
  <si>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</si>
  <si>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</si>
  <si>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</si>
  <si>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</si>
  <si>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</si>
  <si>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</si>
  <si>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</si>
  <si>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</si>
  <si>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</si>
  <si>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</si>
  <si>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</si>
  <si>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</si>
  <si>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</si>
  <si>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</si>
  <si>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</si>
  <si>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</si>
  <si>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</si>
  <si>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</si>
  <si>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</si>
  <si>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</si>
  <si>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</si>
  <si>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</si>
  <si>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</si>
  <si>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</si>
  <si>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</si>
  <si>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</si>
  <si>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</si>
  <si>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</si>
  <si>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</si>
  <si>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</si>
  <si>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</si>
  <si>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</si>
  <si>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</si>
  <si>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</si>
  <si>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</si>
  <si>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</si>
  <si>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</si>
  <si>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</si>
  <si>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</si>
  <si>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</si>
  <si>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</si>
  <si>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</si>
  <si>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</si>
  <si>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</si>
  <si>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</si>
  <si>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</si>
  <si>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</si>
  <si>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</si>
  <si>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</si>
  <si>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</si>
  <si>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</si>
  <si>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</si>
  <si>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</si>
  <si>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</si>
  <si>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</si>
  <si>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</si>
  <si>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</si>
  <si>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</si>
  <si>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</si>
  <si>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</si>
  <si>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</si>
  <si>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</si>
  <si>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</si>
  <si>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</si>
  <si>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</si>
  <si>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</si>
  <si>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</si>
  <si>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</si>
  <si>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</si>
  <si>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</si>
  <si>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</si>
  <si>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</si>
  <si>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</si>
  <si>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</si>
  <si>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</si>
  <si>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</si>
  <si>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</si>
  <si>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</si>
  <si>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</si>
  <si>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</si>
  <si>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</si>
  <si>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</si>
  <si>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</si>
  <si>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</si>
  <si>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</si>
  <si>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</si>
  <si>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</si>
  <si>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</si>
  <si>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</si>
  <si>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</si>
  <si>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</si>
  <si>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</si>
  <si>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</si>
  <si>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</si>
  <si>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</si>
  <si>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</si>
  <si>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</si>
  <si>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</si>
  <si>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</si>
  <si>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</si>
  <si>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</si>
  <si>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</si>
  <si>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</si>
  <si>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</si>
  <si>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</si>
  <si>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</si>
  <si>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</si>
  <si>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</si>
  <si>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</si>
  <si>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</si>
  <si>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</si>
  <si>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</si>
  <si>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</si>
  <si>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</si>
  <si>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</si>
  <si>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</si>
  <si>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</si>
  <si>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</si>
  <si>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</si>
  <si>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</si>
  <si>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</si>
  <si>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</si>
  <si>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</si>
  <si>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</si>
  <si>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</si>
  <si>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</si>
  <si>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</si>
  <si>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</si>
  <si>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</si>
  <si>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</si>
  <si>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</si>
  <si>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</si>
  <si>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</si>
  <si>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</si>
  <si>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</si>
  <si>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</si>
  <si>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</si>
  <si>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</si>
  <si>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</si>
  <si>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</si>
  <si>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</si>
  <si>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</si>
  <si>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</si>
  <si>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</si>
  <si>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</si>
  <si>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</si>
  <si>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</si>
  <si>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</si>
  <si>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</si>
  <si>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</si>
  <si>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</si>
  <si>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</si>
  <si>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</si>
  <si>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</si>
  <si>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</si>
  <si>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</si>
  <si>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</si>
  <si>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</si>
  <si>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</si>
  <si>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</si>
  <si>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</si>
  <si>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</si>
  <si>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</si>
  <si>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</si>
  <si>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</si>
  <si>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</si>
  <si>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</si>
  <si>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</si>
  <si>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</si>
  <si>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</si>
  <si>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</si>
  <si>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</si>
  <si>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</si>
  <si>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</si>
  <si>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</si>
  <si>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</si>
  <si>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</si>
  <si>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</si>
  <si>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</si>
  <si>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</si>
  <si>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</si>
  <si>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</si>
  <si>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PCM-20251018-00000484</t>
  </si>
  <si>
    <t>Critical</t>
  </si>
  <si>
    <t>EM team need 40 mins</t>
  </si>
  <si>
    <t xml:space="preserve">NO PCM again down </t>
  </si>
  <si>
    <t>again down   EM team need 60 mins</t>
  </si>
  <si>
    <t>PCM-20251018-00000537</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</si>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</sst>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3" fillId="21" borderId="20" xfId="0" applyFont="1" applyFill="1" applyBorder="1" applyAlignment="1">
      <alignment wrapText="1"/>
    </xf>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tabSelected="1" workbookViewId="0">
      <selection activeCell="C6" sqref="C6"/>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285.41265787037264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4.9173453703697305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59" t="s">
        <v>11125</v>
      </c>
      <c r="E4" s="140" t="s">
        <v>38969</v>
      </c>
      <c r="F4" s="141">
        <v>45948.336805555555</v>
      </c>
      <c r="G4" s="142">
        <f ca="1">IFERROR(NOW()-F4,"")</f>
        <v>2.4278240744024515E-2</v>
      </c>
      <c r="H4" s="141">
        <v>45948.331250000003</v>
      </c>
      <c r="I4" s="139" t="str">
        <f>IFERROR(VLOOKUP(D4,DB!A:F,6,0),"")</f>
        <v>SCECO</v>
      </c>
      <c r="J4" s="139" t="str">
        <f>IFERROR(VLOOKUP(D4,DB!A:G,7,0),"")</f>
        <v>Vandalized</v>
      </c>
      <c r="K4" s="143" t="s">
        <v>38970</v>
      </c>
      <c r="L4" s="144" t="str">
        <f>IFERROR(VLOOKUP(D4,DB!A:I,9,0),"")</f>
        <v>Latis</v>
      </c>
      <c r="M4" s="67"/>
    </row>
    <row r="5" spans="1:15" ht="15" customHeight="1">
      <c r="A5" s="138" t="s">
        <v>38971</v>
      </c>
      <c r="B5" s="139" t="str">
        <f>IFERROR(VLOOKUP(D5,DB!A:K,11,0),"")</f>
        <v>R1</v>
      </c>
      <c r="C5" s="139">
        <v>1</v>
      </c>
      <c r="D5" s="159" t="s">
        <v>18388</v>
      </c>
      <c r="E5" s="140"/>
      <c r="F5" s="141">
        <v>45948.33116898148</v>
      </c>
      <c r="G5" s="142">
        <f ca="1">IFERROR(NOW()-F5,"")</f>
        <v>2.9914814818766899E-2</v>
      </c>
      <c r="H5" s="141">
        <v>45948.33116898148</v>
      </c>
      <c r="I5" s="139" t="str">
        <f>IFERROR(VLOOKUP(D5,DB!A:F,6,0),"")</f>
        <v>SCECO</v>
      </c>
      <c r="J5" s="139" t="str">
        <f>IFERROR(VLOOKUP(D5,DB!A:G,7,0),"")</f>
        <v>Vandalized</v>
      </c>
      <c r="K5" s="143" t="s">
        <v>38972</v>
      </c>
      <c r="L5" s="144" t="str">
        <f>IFERROR(VLOOKUP(D5,DB!A:I,9,0),"")</f>
        <v>Latis</v>
      </c>
      <c r="M5" s="67"/>
    </row>
    <row r="6" spans="1:15" ht="15" customHeight="1">
      <c r="A6" s="138" t="s">
        <v>38973</v>
      </c>
      <c r="B6" s="139" t="str">
        <f>IFERROR(VLOOKUP(D6,DB!A:K,11,0),"")</f>
        <v>R1</v>
      </c>
      <c r="C6" s="139">
        <v>1</v>
      </c>
      <c r="D6" s="159" t="s">
        <v>21631</v>
      </c>
      <c r="E6" s="140" t="s">
        <v>38964</v>
      </c>
      <c r="F6" s="141">
        <v>45948.356550925928</v>
      </c>
      <c r="G6" s="142">
        <f ca="1">IFERROR(NOW()-F6,"")</f>
        <v>4.5328703708946705E-3</v>
      </c>
      <c r="H6" s="141">
        <v>45948.351689814815</v>
      </c>
      <c r="I6" s="139" t="str">
        <f>IFERROR(VLOOKUP(D6,DB!A:F,6,0),"")</f>
        <v>Generator-SG</v>
      </c>
      <c r="J6" s="139" t="str">
        <f>IFERROR(VLOOKUP(D6,DB!A:G,7,0),"")</f>
        <v>Dead</v>
      </c>
      <c r="K6" s="143" t="s">
        <v>38974</v>
      </c>
      <c r="L6" s="144" t="str">
        <f>IFERROR(VLOOKUP(D6,DB!A:I,9,0),"")</f>
        <v>Latis</v>
      </c>
      <c r="M6" s="67"/>
    </row>
    <row r="7" spans="1:15" ht="15" customHeight="1">
      <c r="A7" s="138"/>
      <c r="B7" s="139" t="str">
        <f>IFERROR(VLOOKUP(D7,DB!A:K,11,0),"")</f>
        <v/>
      </c>
      <c r="C7" s="139"/>
      <c r="D7" s="139"/>
      <c r="E7" s="140"/>
      <c r="F7" s="141"/>
      <c r="G7" s="142">
        <f ca="1">IFERROR(NOW()-F7,"")</f>
        <v>45948.361083796299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45948.361083796299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45948.361083796299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45948.361083796299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45948.361083796299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45948.361083796299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45948.361083796299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45948.361083796299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45948.361083796299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45948.361083796299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45948.361083796299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45948.361083796299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45948.361083796299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45948.361083796299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45948.361083796299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45948.361083796299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45948.361083796299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45948.361083796299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45948.361083796299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45948.361083796299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45948.361083796299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45948.361083796299</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45948.361083796299</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45948.361083796299</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45948.361083796299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45948.361083796299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45948.361083796299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45948.361083796299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45948.361083796299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45948.361083796299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45948.361083796299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45948.361083796299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45948.361083796299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45948.361083796299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45948.361083796299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45948.361083796299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45948.361083796299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45948.361083796299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45948.361083796299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45948.361083796299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45948.361083796299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45948.361083796299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45948.361083796299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45948.361083796299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45948.361083796299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45948.361083796299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45948.361083796299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45948.361083796299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45948.361083796299</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45948.361083796299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45948.361083796299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45948.361083796299</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45948.361083796299</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45948.361083796299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45948.361083796299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45948.361083796299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45948.361083796299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45948.361083796299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45948.361083796299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45948.361083796299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45948.361083796299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45948.361083796299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45948.361083796299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45948.361083796299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45948.361083796299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45948.361083796299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45948.361083796299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45948.361083796299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45948.361083796299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45948.361083796299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45948.361083796299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45948.361083796299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45948.361083796299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45948.361083796299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45948.361083796299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45948.361083796299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45948.361083796299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45948.361083796299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45948.361083796299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45948.361083796299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45948.361083796299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45948.361083796299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45948.361083796299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45948.361083796299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45948.361083796299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45948.361083796299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45948.361083796299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45948.361083796299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45948.361083796299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45948.361083796299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45948.361083796299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45948.361083796299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45948.361083796299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45948.361083796299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45948.361083796299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45948.361083796299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45948.361083796299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45948.361083796299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45948.361083796299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45948.361083796299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45948.361083796299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45948.361083796299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45948.361083796299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45948.361083796299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45948.361083796299</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45948.361083796299</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45948.361083796299</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45948.361083796299</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45948.361083796299</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5949F0C6-939A-435D-9EC5-8342C3DF2F5B}"/>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10" sqref="D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38975</v>
      </c>
      <c r="N1" s="92" t="s">
        <v>38976</v>
      </c>
      <c r="O1" s="92" t="s">
        <v>38977</v>
      </c>
      <c r="P1" s="92" t="s">
        <v>38978</v>
      </c>
      <c r="Q1" s="92" t="s">
        <v>38979</v>
      </c>
      <c r="R1" s="92" t="s">
        <v>38980</v>
      </c>
      <c r="S1" s="92" t="s">
        <v>38981</v>
      </c>
      <c r="T1" s="92" t="s">
        <v>38982</v>
      </c>
      <c r="U1" s="92" t="s">
        <v>38983</v>
      </c>
      <c r="V1" s="92" t="s">
        <v>38984</v>
      </c>
      <c r="W1" s="92" t="s">
        <v>38985</v>
      </c>
      <c r="X1" s="92" t="s">
        <v>38986</v>
      </c>
      <c r="Y1" s="92" t="s">
        <v>38987</v>
      </c>
      <c r="Z1" s="92" t="s">
        <v>38988</v>
      </c>
      <c r="AA1" s="92" t="s">
        <v>38989</v>
      </c>
      <c r="AB1" s="92" t="s">
        <v>38990</v>
      </c>
      <c r="AC1" s="92" t="s">
        <v>38991</v>
      </c>
      <c r="AD1" s="92" t="s">
        <v>38992</v>
      </c>
      <c r="AE1" s="92" t="s">
        <v>38993</v>
      </c>
      <c r="AF1" s="92" t="s">
        <v>38994</v>
      </c>
      <c r="AG1" s="92" t="s">
        <v>38995</v>
      </c>
      <c r="AH1" s="92" t="s">
        <v>38996</v>
      </c>
      <c r="AI1" s="92" t="s">
        <v>38997</v>
      </c>
      <c r="AJ1" s="92" t="s">
        <v>38998</v>
      </c>
      <c r="AK1" s="92" t="s">
        <v>38999</v>
      </c>
      <c r="AL1" s="92" t="s">
        <v>39000</v>
      </c>
      <c r="AM1" s="92" t="s">
        <v>39001</v>
      </c>
      <c r="AN1" s="92" t="s">
        <v>39002</v>
      </c>
      <c r="AO1" s="92" t="s">
        <v>39003</v>
      </c>
      <c r="AP1" s="92" t="s">
        <v>39004</v>
      </c>
      <c r="AQ1" s="92" t="s">
        <v>39005</v>
      </c>
      <c r="AR1" s="92" t="s">
        <v>39006</v>
      </c>
      <c r="AS1" s="92" t="s">
        <v>39007</v>
      </c>
      <c r="AT1" s="92" t="s">
        <v>39008</v>
      </c>
      <c r="AU1" s="92" t="s">
        <v>39009</v>
      </c>
      <c r="AV1" s="92" t="s">
        <v>39010</v>
      </c>
      <c r="AW1" s="92" t="s">
        <v>39011</v>
      </c>
      <c r="AX1" s="92" t="s">
        <v>39012</v>
      </c>
      <c r="AY1" s="92" t="s">
        <v>39013</v>
      </c>
      <c r="AZ1" s="92" t="s">
        <v>39014</v>
      </c>
      <c r="BA1" s="92" t="s">
        <v>39015</v>
      </c>
      <c r="BB1" s="92" t="s">
        <v>39016</v>
      </c>
      <c r="BC1" s="92" t="s">
        <v>39017</v>
      </c>
      <c r="BD1" s="92" t="s">
        <v>39018</v>
      </c>
      <c r="BE1" s="92" t="s">
        <v>39019</v>
      </c>
      <c r="BF1" s="92" t="s">
        <v>39020</v>
      </c>
      <c r="BG1" s="92" t="s">
        <v>39021</v>
      </c>
      <c r="BH1" s="92" t="s">
        <v>39022</v>
      </c>
      <c r="BI1" s="92" t="s">
        <v>39023</v>
      </c>
      <c r="BJ1" s="92" t="s">
        <v>39024</v>
      </c>
      <c r="BK1" s="92" t="s">
        <v>39025</v>
      </c>
      <c r="BL1" s="92" t="s">
        <v>39026</v>
      </c>
      <c r="BM1" s="92" t="s">
        <v>39027</v>
      </c>
      <c r="BN1" s="92" t="s">
        <v>39028</v>
      </c>
      <c r="BO1" s="92" t="s">
        <v>39029</v>
      </c>
      <c r="BP1" s="92" t="s">
        <v>39030</v>
      </c>
      <c r="BQ1" s="92" t="s">
        <v>39031</v>
      </c>
      <c r="BR1" s="92" t="s">
        <v>39032</v>
      </c>
      <c r="BS1" s="92" t="s">
        <v>39033</v>
      </c>
      <c r="BT1" s="92" t="s">
        <v>39034</v>
      </c>
      <c r="BU1" s="92" t="s">
        <v>39035</v>
      </c>
      <c r="BV1" s="92" t="s">
        <v>39036</v>
      </c>
      <c r="BW1" s="92" t="s">
        <v>39037</v>
      </c>
      <c r="BX1" s="92" t="s">
        <v>39038</v>
      </c>
      <c r="BY1" s="92" t="s">
        <v>39039</v>
      </c>
      <c r="BZ1" s="92" t="s">
        <v>39040</v>
      </c>
      <c r="CA1" s="92" t="s">
        <v>39041</v>
      </c>
      <c r="CB1" s="92" t="s">
        <v>39042</v>
      </c>
      <c r="CC1" s="92" t="s">
        <v>39043</v>
      </c>
      <c r="CD1" s="92" t="s">
        <v>39044</v>
      </c>
      <c r="CE1" s="92" t="s">
        <v>39045</v>
      </c>
      <c r="CF1" s="92" t="s">
        <v>39046</v>
      </c>
      <c r="CG1" s="92" t="s">
        <v>39047</v>
      </c>
      <c r="CH1" s="92" t="s">
        <v>39048</v>
      </c>
      <c r="CI1" s="92" t="s">
        <v>39049</v>
      </c>
      <c r="CJ1" s="92" t="s">
        <v>39050</v>
      </c>
    </row>
    <row r="2" spans="1:88" s="71" customFormat="1" ht="31.5" customHeight="1">
      <c r="A2" s="64" t="s">
        <v>39051</v>
      </c>
      <c r="B2" s="64" t="s">
        <v>27</v>
      </c>
      <c r="C2" s="64">
        <v>1</v>
      </c>
      <c r="D2" s="64" t="s">
        <v>19278</v>
      </c>
      <c r="E2" s="89" t="s">
        <v>38969</v>
      </c>
      <c r="F2" s="77">
        <v>45322.056979166664</v>
      </c>
      <c r="G2" s="78" t="s">
        <v>39052</v>
      </c>
      <c r="H2" s="91">
        <v>45322.050729166665</v>
      </c>
      <c r="I2" s="64" t="s">
        <v>83</v>
      </c>
      <c r="J2" s="64" t="s">
        <v>65</v>
      </c>
      <c r="K2" s="90" t="s">
        <v>39053</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39054</v>
      </c>
      <c r="B3" s="64" t="str">
        <f>IFERROR(VLOOKUP(D3,DB!A:K,11,0),"")</f>
        <v>R2</v>
      </c>
      <c r="C3" s="64">
        <v>1</v>
      </c>
      <c r="D3" s="64" t="s">
        <v>31078</v>
      </c>
      <c r="E3" s="77" t="s">
        <v>38964</v>
      </c>
      <c r="F3" s="77">
        <v>45806.727083333331</v>
      </c>
      <c r="G3" s="78">
        <f ca="1">IFERROR(NOW()-F3,"-")</f>
        <v>141.63400046296738</v>
      </c>
      <c r="H3" s="77">
        <v>45791.543067129627</v>
      </c>
      <c r="I3" s="64" t="str">
        <f>IFERROR(VLOOKUP(D3,DB!A:F,6,0),"")</f>
        <v>SCECO</v>
      </c>
      <c r="J3" s="64" t="str">
        <f>IFERROR(VLOOKUP(D3,DB!A:G,7,0),"")</f>
        <v>No BB Shifted</v>
      </c>
      <c r="K3" s="90" t="s">
        <v>39055</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39056</v>
      </c>
      <c r="B4" s="64" t="str">
        <f>IFERROR(VLOOKUP(D4,DB!A:K,11,0),"")</f>
        <v>R2</v>
      </c>
      <c r="C4" s="64">
        <v>1</v>
      </c>
      <c r="D4" s="64" t="s">
        <v>29168</v>
      </c>
      <c r="E4" s="89" t="s">
        <v>38964</v>
      </c>
      <c r="F4" s="77">
        <v>45824.999837962961</v>
      </c>
      <c r="G4" s="78">
        <f ca="1">IFERROR(NOW()-F4,"-")</f>
        <v>123.36124583333731</v>
      </c>
      <c r="H4" s="77">
        <v>45824.993587962963</v>
      </c>
      <c r="I4" s="64" t="str">
        <f>IFERROR(VLOOKUP(D4,DB!A:F,6,0),"")</f>
        <v>Generator-SG</v>
      </c>
      <c r="J4" s="64" t="str">
        <f>IFERROR(VLOOKUP(D4,DB!A:G,7,0),"")</f>
        <v>Good</v>
      </c>
      <c r="K4" s="90" t="s">
        <v>39057</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39058</v>
      </c>
      <c r="B5" s="18" t="str">
        <f>IFERROR(VLOOKUP(D5,DB!A:K,11,0),"")</f>
        <v>R2</v>
      </c>
      <c r="C5" s="18">
        <v>2</v>
      </c>
      <c r="D5" s="18" t="s">
        <v>17684</v>
      </c>
      <c r="E5" s="117" t="s">
        <v>38964</v>
      </c>
      <c r="F5" s="91">
        <v>45944.495775462965</v>
      </c>
      <c r="G5" s="119">
        <f ca="1">IFERROR(NOW()-F5,"-")</f>
        <v>3.8653083333338145</v>
      </c>
      <c r="H5" s="118">
        <v>45937.721967592595</v>
      </c>
      <c r="I5" s="18" t="str">
        <f>IFERROR(VLOOKUP(D5,DB!A:F,6,0),"")</f>
        <v>SCECO</v>
      </c>
      <c r="J5" s="18" t="str">
        <f>IFERROR(VLOOKUP(D5,DB!A:G,7,0),"")</f>
        <v>Vandalized</v>
      </c>
      <c r="K5" s="19" t="s">
        <v>39059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39060</v>
      </c>
      <c r="B6" s="18" t="str">
        <f>IFERROR(VLOOKUP(D6,DB!A:K,11,0),"")</f>
        <v>R2</v>
      </c>
      <c r="C6" s="18">
        <v>4</v>
      </c>
      <c r="D6" s="117" t="s">
        <v>18755</v>
      </c>
      <c r="E6" s="117" t="s">
        <v>38964</v>
      </c>
      <c r="F6" s="118">
        <v>45947.78402777778</v>
      </c>
      <c r="G6" s="119">
        <f ca="1">IFERROR(NOW()-F6,"-")</f>
        <v>0.57705601851921529</v>
      </c>
      <c r="H6" s="118">
        <v>45947.775729166664</v>
      </c>
      <c r="I6" s="18" t="str">
        <f>IFERROR(VLOOKUP(D6,DB!A:F,6,0),"")</f>
        <v>SCECO</v>
      </c>
      <c r="J6" s="18" t="str">
        <f>IFERROR(VLOOKUP(D6,DB!A:G,7,0),"")</f>
        <v>Dead</v>
      </c>
      <c r="K6" s="19" t="s">
        <v>39061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39062</v>
      </c>
      <c r="B7" s="18" t="str">
        <f>IFERROR(VLOOKUP(D7,DB!A:K,11,0),"")</f>
        <v>R2</v>
      </c>
      <c r="C7" s="18">
        <v>2</v>
      </c>
      <c r="D7" s="117" t="s">
        <v>26759</v>
      </c>
      <c r="E7" s="117" t="s">
        <v>38964</v>
      </c>
      <c r="F7" s="118">
        <v>45948.320960648147</v>
      </c>
      <c r="G7" s="119">
        <f ca="1">IFERROR(NOW()-F7,"-")</f>
        <v>4.0123148151906207E-2</v>
      </c>
      <c r="H7" s="118">
        <v>45948.305150462962</v>
      </c>
      <c r="I7" s="18" t="str">
        <f>IFERROR(VLOOKUP(D7,DB!A:F,6,0),"")</f>
        <v>SCECO</v>
      </c>
      <c r="J7" s="18" t="str">
        <f>IFERROR(VLOOKUP(D7,DB!A:G,7,0),"")</f>
        <v>Dead</v>
      </c>
      <c r="K7" s="19" t="s">
        <v>39063</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39064</v>
      </c>
      <c r="B8" s="18" t="str">
        <f>IFERROR(VLOOKUP(D8,DB!A:K,11,0),"")</f>
        <v>R2</v>
      </c>
      <c r="C8" s="18">
        <v>3</v>
      </c>
      <c r="D8" s="64" t="s">
        <v>24650</v>
      </c>
      <c r="E8" s="117" t="s">
        <v>38964</v>
      </c>
      <c r="F8" s="118">
        <v>45948.321712962963</v>
      </c>
      <c r="G8" s="119">
        <f ca="1">IFERROR(NOW()-F8,"-")</f>
        <v>3.9370833335851785E-2</v>
      </c>
      <c r="H8" s="118">
        <v>45948.308611111112</v>
      </c>
      <c r="I8" s="18" t="str">
        <f>IFERROR(VLOOKUP(D8,DB!A:F,6,0),"")</f>
        <v>SCECO</v>
      </c>
      <c r="J8" s="18" t="str">
        <f>IFERROR(VLOOKUP(D8,DB!A:G,7,0),"")</f>
        <v>Dead</v>
      </c>
      <c r="K8" s="19" t="s">
        <v>39065</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39066</v>
      </c>
      <c r="B9" s="18" t="str">
        <f>IFERROR(VLOOKUP(D9,DB!A:K,11,0),"")</f>
        <v>R2</v>
      </c>
      <c r="C9" s="18">
        <v>1</v>
      </c>
      <c r="D9" s="64" t="s">
        <v>25600</v>
      </c>
      <c r="E9" s="117" t="s">
        <v>38964</v>
      </c>
      <c r="F9" s="118">
        <v>45948.351400462961</v>
      </c>
      <c r="G9" s="119">
        <f ca="1">IFERROR(NOW()-F9,"-")</f>
        <v>9.6833333373069763E-3</v>
      </c>
      <c r="H9" s="118">
        <v>45948.338726851849</v>
      </c>
      <c r="I9" s="18" t="str">
        <f>IFERROR(VLOOKUP(D9,DB!A:F,6,0),"")</f>
        <v>Generator-SG</v>
      </c>
      <c r="J9" s="18" t="str">
        <f>IFERROR(VLOOKUP(D9,DB!A:G,7,0),"")</f>
        <v>Vandalized</v>
      </c>
      <c r="K9" s="19" t="s">
        <v>39067</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45948.361083796299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45948.361083796299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45948.361083796299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45948.361083796299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45948.361083796299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45948.361083796299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45948.361083796299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45948.361083796299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45948.361083796299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45948.361083796299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45948.361083796299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45948.361083796299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45948.361083796299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45948.361083796299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45948.361083796299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45948.361083796299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45948.361083796299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45948.361083796299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45948.361083796299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45948.361083796299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45948.361083796299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45948.361083796299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45948.361083796299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45948.361083796299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45948.361083796299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45948.361083796299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45948.361083796299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45948.361083796299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45948.361083796299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45948.361083796299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45948.361083796299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45948.361083796299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45948.361083796299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45948.361083796299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45948.361083796299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45948.361083796299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45948.361083796299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45948.361083796299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45948.361083796299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45948.361083796299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45948.361083796299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45948.361083796299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45948.361083796299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45948.361083796299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45948.361083796299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45948.361083796299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45948.361083796299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45948.361083796299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45948.361083796299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45948.361083796299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45948.361083796299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45948.361083796299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45948.361083796299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45948.361083796299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45948.361083796299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45948.361083796299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45948.361083796299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45948.361083796299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45948.361083796299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45948.361083796299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45948.361083796299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45948.361083796299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45948.361083796299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45948.361083796299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45948.361083796299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45948.361083796299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45948.361083796299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45948.361083796299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45948.361083796299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45948.361083796299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45948.361083796299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45948.361083796299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45948.361083796299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45948.361083796299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45948.361083796299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45948.361083796299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45948.361083796299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45948.361083796299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45948.361083796299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45948.361083796299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45948.361083796299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45948.361083796299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45948.361083796299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45948.361083796299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45948.361083796299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45948.361083796299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45948.361083796299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45948.361083796299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45948.361083796299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45948.361083796299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45948.361083796299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45948.361083796299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45948.361083796299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45948.361083796299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45948.361083796299</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45948.361083796299</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45948.361083796299</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45948.361083796299</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39068</v>
      </c>
      <c r="B2" s="64" t="str">
        <f>IFERROR(VLOOKUP(D2,DB!A:K,11,0),"")</f>
        <v>R3</v>
      </c>
      <c r="C2" s="18">
        <v>1</v>
      </c>
      <c r="D2" s="18" t="s">
        <v>19137</v>
      </c>
      <c r="E2" s="18" t="s">
        <v>38964</v>
      </c>
      <c r="F2" s="20">
        <v>45948.272499999999</v>
      </c>
      <c r="G2" s="21">
        <f t="shared" ref="G2:G51" ca="1" si="0">IFERROR(NOW()-F2,"-")</f>
        <v>8.8583796299644746E-2</v>
      </c>
      <c r="H2" s="22">
        <v>45948.267291666663</v>
      </c>
      <c r="I2" s="19" t="str">
        <f>IFERROR(VLOOKUP(D2,DB!A:F,6,0),"")</f>
        <v>Generator-SG</v>
      </c>
      <c r="J2" s="18" t="str">
        <f>IFERROR(VLOOKUP(D2,DB!A:G,7,0),"")</f>
        <v>Vandalized</v>
      </c>
      <c r="K2" s="47" t="s">
        <v>39069</v>
      </c>
      <c r="L2" s="23" t="str">
        <f>IFERROR(VLOOKUP(D2,DB!A:I,9,0),"")</f>
        <v>Latis</v>
      </c>
    </row>
    <row r="3" spans="1:13" ht="15" customHeight="1">
      <c r="A3" s="19"/>
      <c r="B3" s="64" t="str">
        <f>IFERROR(VLOOKUP(D3,DB!A:K,11,0),"")</f>
        <v/>
      </c>
      <c r="C3" s="18"/>
      <c r="D3" s="64"/>
      <c r="E3" s="18"/>
      <c r="F3" s="20"/>
      <c r="G3" s="21">
        <f t="shared" ca="1" si="0"/>
        <v>45948.361083796299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45948.361083796299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45948.361083796299</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45948.361083796299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45948.361083796299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45948.361083796299</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45948.361083796299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45948.361083796299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45948.361083796299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45948.361083796299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45948.361083796299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45948.361083796299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45948.361083796299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45948.361083796299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45948.361083796299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45948.361083796299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45948.361083796299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45948.361083796299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45948.361083796299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45948.361083796299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45948.361083796299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45948.361083796299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45948.361083796299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45948.361083796299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45948.361083796299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45948.361083796299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45948.361083796299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45948.361083796299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45948.361083796299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45948.361083796299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45948.361083796299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45948.361083796299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45948.361083796299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45948.361083796299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45948.361083796299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45948.361083796299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45948.361083796299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45948.361083796299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45948.361083796299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45948.361083796299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45948.361083796299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45948.361083796299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45948.361083796299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45948.361083796299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45948.361083796299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45948.361083796299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45948.361083796299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45948.361083796299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45948.361083796299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45948.361083796299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45948.361083796299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45948.361083796299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45948.361083796299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45948.361083796299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45948.361083796299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45948.361083796299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45948.361083796299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45948.361083796299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45948.361083796299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45948.361083796299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45948.361083796299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45948.361083796299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45948.361083796299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45948.361083796299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45948.361083796299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45948.361083796299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45948.361083796299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45948.361083796299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45948.361083796299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45948.361083796299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45948.361083796299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45948.361083796299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45948.361083796299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45948.361083796299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45948.361083796299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45948.361083796299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45948.361083796299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45948.361083796299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45948.361083796299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45948.361083796299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45948.361083796299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45948.361083796299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45948.361083796299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45948.361083796299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45948.361083796299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45948.361083796299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45948.361083796299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45948.361083796299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45948.361083796299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45948.361083796299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45948.361083796299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45948.361083796299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45948.361083796299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45948.361083796299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45948.361083796299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45948.361083796299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45948.361083796299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45948.361083796299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45948.361083796299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45948.361083796299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45948.361083796299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45948.361083796299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45948.361083796299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45948.361083796299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45948.361083796299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45948.361083796299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45948.361083796299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45948.361083796299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45948.361083796299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45948.361083796299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45948.361083796299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45948.361083796299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45948.361083796299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45948.361083796299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45948.361083796299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45948.361083796299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45948.361083796299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45948.361083796299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45948.361083796299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45948.361083796299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45948.361083796299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45948.361083796299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45948.361083796299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45948.361083796299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45948.361083796299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45948.361083796299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45948.361083796299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45948.361083796299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45948.361083796299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45948.361083796299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45948.361083796299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45948.361083796299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45948.361083796299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45948.361083796299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45948.361083796299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45948.361083796299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45948.361083796299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45948.361083796299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45948.361083796299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45948.361083796299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45948.361083796299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45948.361083796299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45948.361083796299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45948.361083796299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45948.361083796299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45948.361083796299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45948.361083796299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45948.361083796299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45948.361083796299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45948.361083796299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45948.361083796299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45948.361083796299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45948.361083796299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45948.361083796299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45948.361083796299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45948.361083796299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45948.361083796299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45948.361083796299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45948.361083796299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45948.361083796299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45948.361083796299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45948.361083796299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45948.361083796299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45948.361083796299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45948.361083796299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45948.361083796299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45948.361083796299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45948.361083796299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45948.361083796299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45948.361083796299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45948.361083796299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45948.361083796299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45948.361083796299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45948.361083796299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45948.361083796299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45948.361083796299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45948.361083796299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45948.361083796299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45948.361083796299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45948.361083796299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45948.361083796299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45948.361083796299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45948.361083796299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45948.361083796299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45948.361083796299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45948.361083796299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45948.361083796299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45948.361083796299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45948.361083796299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45948.361083796299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45948.361083796299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45948.361083796299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45948.361083796299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45948.361083796299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45948.361083796299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45948.361083796299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45948.361083796299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45948.361083796299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45948.361083796299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45948.361083796299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45948.361083796299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45948.361083796299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45948.361083796299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45948.361083796299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45948.361083796299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45948.361083796299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45948.361083796299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45948.361083796299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45948.361083796299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45948.361083796299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45948.361083796299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45948.361083796299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45948.361083796299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45948.361083796299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45948.361083796299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45948.361083796299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45948.361083796299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45948.361083796299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45948.361083796299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45948.361083796299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45948.361083796299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45948.361083796299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45948.361083796299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45948.361083796299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45948.361083796299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45948.361083796299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45948.361083796299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45948.361083796299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45948.361083796299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45948.361083796299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45948.361083796299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45948.361083796299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45948.361083796299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45948.361083796299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45948.361083796299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45948.361083796299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45948.361083796299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45948.361083796299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45948.361083796299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45948.361083796299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45948.361083796299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45948.361083796299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45948.361083796299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45948.361083796299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45948.361083796299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45948.361083796299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45948.361083796299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45948.361083796299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45948.361083796299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45948.361083796299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45948.361083796299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45948.361083796299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45948.361083796299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45948.361083796299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45948.361083796299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45948.361083796299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45948.361083796299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45948.361083796299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45948.361083796299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45948.361083796299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45948.361083796299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45948.361083796299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45948.361083796299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45948.361083796299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45948.361083796299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45948.361083796299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45948.361083796299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45948.361083796299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45948.361083796299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45948.361083796299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45948.361083796299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45948.361083796299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45948.361083796299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45948.361083796299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45948.361083796299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45948.361083796299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45948.361083796299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45948.361083796299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45948.361083796299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45948.361083796299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45948.361083796299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45948.361083796299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45948.361083796299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45948.361083796299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45948.361083796299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45948.361083796299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45948.361083796299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45948.361083796299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45948.361083796299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45948.361083796299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45948.361083796299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45948.361083796299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45948.361083796299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45948.361083796299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45948.361083796299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45948.361083796299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45948.361083796299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45948.361083796299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45948.361083796299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45948.361083796299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45948.361083796299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45948.361083796299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45948.361083796299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45948.361083796299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45948.361083796299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45948.361083796299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45948.361083796299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45948.361083796299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45948.361083796299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45948.361083796299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45948.361083796299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45948.361083796299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45948.361083796299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45948.361083796299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45948.361083796299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45948.361083796299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45948.361083796299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45948.361083796299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45948.361083796299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45948.361083796299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45948.361083796299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45948.361083796299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45948.361083796299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45948.361083796299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45948.361083796299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45948.361083796299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45948.361083796299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45948.361083796299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45948.361083796299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45948.361083796299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45948.361083796299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45948.361083796299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45948.361083796299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45948.361083796299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45948.361083796299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45948.361083796299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45948.361083796299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45948.361083796299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45948.361083796299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45948.361083796299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45948.361083796299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45948.361083796299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45948.361083796299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45948.361083796299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45948.361083796299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45948.361083796299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45948.361083796299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45948.361083796299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45948.361083796299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45948.361083796299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45948.361083796299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45948.361083796299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45948.361083796299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45948.361083796299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45948.361083796299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45948.361083796299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45948.361083796299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45948.361083796299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45948.361083796299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45948.361083796299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45948.361083796299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45948.361083796299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45948.361083796299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45948.361083796299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45948.361083796299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45948.361083796299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45948.361083796299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45948.361083796299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45948.361083796299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45948.361083796299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45948.361083796299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45948.361083796299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45948.361083796299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45948.361083796299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45948.361083796299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45948.361083796299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45948.361083796299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45948.361083796299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45948.361083796299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45948.361083796299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45948.361083796299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45948.361083796299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45948.361083796299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45948.361083796299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45948.361083796299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45948.361083796299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45948.361083796299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45948.361083796299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45948.361083796299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45948.361083796299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45948.361083796299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45948.361083796299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45948.361083796299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45948.361083796299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45948.361083796299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45948.361083796299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45948.361083796299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45948.361083796299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45948.361083796299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45948.361083796299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45948.361083796299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45948.361083796299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45948.361083796299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45948.361083796299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45948.361083796299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45948.361083796299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45948.361083796299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45948.361083796299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45948.361083796299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45948.361083796299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45948.361083796299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45948.361083796299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45948.361083796299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45948.361083796299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45948.361083796299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45948.361083796299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45948.361083796299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45948.361083796299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45948.361083796299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45948.361083796299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45948.361083796299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45948.361083796299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45948.361083796299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45948.361083796299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45948.361083796299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45948.361083796299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45948.361083796299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45948.361083796299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45948.361083796299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45948.361083796299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45948.361083796299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45948.361083796299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45948.361083796299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45948.361083796299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45948.361083796299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45948.361083796299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45948.361083796299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45948.361083796299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45948.361083796299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45948.361083796299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45948.361083796299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45948.361083796299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45948.361083796299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45948.361083796299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45948.361083796299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45948.361083796299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45948.361083796299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45948.361083796299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45948.361083796299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45948.361083796299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45948.361083796299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45948.361083796299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45948.361083796299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45948.361083796299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45948.361083796299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45948.361083796299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45948.361083796299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45948.361083796299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45948.361083796299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45948.361083796299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45948.361083796299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45948.361083796299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45948.361083796299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45948.361083796299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45948.361083796299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45948.361083796299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45948.361083796299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45948.361083796299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45948.361083796299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45948.361083796299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45948.361083796299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45948.361083796299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45948.361083796299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45948.361083796299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45948.361083796299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45948.361083796299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45948.361083796299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45948.361083796299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45948.361083796299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45948.361083796299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45948.361083796299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45948.361083796299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45948.361083796299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45948.361083796299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45948.361083796299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45948.361083796299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45948.361083796299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45948.361083796299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45948.361083796299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45948.361083796299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45948.361083796299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45948.361083796299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45948.361083796299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45948.361083796299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45948.361083796299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45948.361083796299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45948.361083796299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45948.361083796299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45948.361083796299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45948.361083796299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45948.361083796299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45948.361083796299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45948.361083796299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45948.361083796299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45948.361083796299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45948.361083796299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45948.361083796299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45948.361083796299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45948.361083796299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45948.361083796299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45948.361083796299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45948.361083796299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45948.361083796299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45948.361083796299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45948.361083796299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45948.361083796299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45948.361083796299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45948.361083796299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45948.361083796299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45948.361083796299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45948.361083796299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45948.361083796299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45948.361083796299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45948.361083796299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45948.361083796299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45948.361083796299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45948.361083796299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45948.361083796299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45948.361083796299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45948.361083796299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45948.361083796299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45948.361083796299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45948.361083796299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45948.361083796299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45948.361083796299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45948.361083796299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45948.361083796299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45948.361083796299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45948.361083796299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45948.361083796299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45948.361083796299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45948.361083796299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45948.361083796299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45948.361083796299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45948.361083796299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45948.361083796299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45948.361083796299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45948.361083796299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45948.361083796299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45948.361083796299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45948.361083796299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45948.361083796299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45948.361083796299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45948.361083796299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45948.361083796299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45948.361083796299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45948.361083796299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45948.361083796299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45948.361083796299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45948.361083796299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45948.361083796299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45948.361083796299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45948.361083796299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45948.361083796299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45948.361083796299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45948.361083796299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45948.361083796299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45948.361083796299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45948.361083796299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45948.361083796299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45948.361083796299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45948.361083796299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45948.361083796299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45948.361083796299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45948.361083796299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45948.361083796299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45948.361083796299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45948.361083796299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45948.361083796299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45948.361083796299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45948.361083796299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45948.361083796299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45948.361083796299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45948.361083796299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45948.361083796299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45948.361083796299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45948.361083796299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45948.361083796299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45948.361083796299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45948.361083796299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45948.361083796299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45948.361083796299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45948.361083796299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45948.361083796299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45948.361083796299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45948.361083796299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45948.361083796299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45948.361083796299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45948.361083796299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45948.361083796299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45948.361083796299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45948.361083796299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45948.361083796299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45948.361083796299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45948.361083796299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45948.361083796299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45948.361083796299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45948.361083796299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45948.361083796299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45948.361083796299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45948.361083796299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45948.361083796299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45948.361083796299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45948.361083796299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45948.361083796299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45948.361083796299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45948.361083796299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45948.361083796299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45948.361083796299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45948.361083796299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45948.361083796299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45948.361083796299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45948.361083796299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45948.361083796299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45948.361083796299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45948.361083796299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45948.361083796299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45948.361083796299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45948.361083796299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45948.361083796299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45948.361083796299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45948.361083796299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45948.361083796299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45948.361083796299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45948.361083796299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45948.361083796299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45948.361083796299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45948.361083796299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45948.361083796299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45948.361083796299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45948.361083796299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45948.361083796299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45948.361083796299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45948.361083796299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45948.361083796299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45948.361083796299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45948.361083796299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45948.361083796299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45948.361083796299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45948.361083796299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45948.361083796299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45948.361083796299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45948.361083796299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45948.361083796299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45948.361083796299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45948.361083796299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45948.361083796299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45948.361083796299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45948.361083796299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45948.361083796299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45948.361083796299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45948.361083796299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45948.361083796299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45948.361083796299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45948.361083796299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45948.361083796299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45948.361083796299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45948.361083796299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45948.361083796299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45948.361083796299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45948.361083796299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45948.361083796299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45948.361083796299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45948.361083796299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45948.361083796299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45948.361083796299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45948.361083796299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45948.361083796299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45948.361083796299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45948.361083796299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45948.361083796299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45948.361083796299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45948.361083796299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45948.361083796299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45948.361083796299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45948.361083796299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45948.361083796299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45948.361083796299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45948.361083796299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45948.361083796299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45948.361083796299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45948.361083796299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45948.361083796299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45948.361083796299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45948.361083796299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45948.361083796299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45948.361083796299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45948.361083796299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45948.361083796299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45948.361083796299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45948.361083796299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45948.361083796299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45948.361083796299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45948.361083796299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45948.361083796299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45948.361083796299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45948.361083796299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45948.361083796299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45948.361083796299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45948.361083796299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45948.361083796299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45948.361083796299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45948.361083796299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45948.361083796299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45948.361083796299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45948.361083796299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45948.361083796299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45948.361083796299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45948.361083796299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45948.361083796299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45948.361083796299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45948.361083796299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45948.361083796299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45948.361083796299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45948.361083796299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45948.361083796299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45948.361083796299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45948.361083796299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45948.361083796299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45948.361083796299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45948.361083796299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45948.361083796299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45948.361083796299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45948.361083796299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45948.361083796299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45948.361083796299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45948.361083796299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45948.361083796299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45948.361083796299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45948.361083796299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45948.361083796299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45948.361083796299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45948.361083796299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45948.361083796299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45948.361083796299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45948.361083796299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45948.361083796299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45948.361083796299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45948.361083796299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45948.361083796299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45948.361083796299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45948.361083796299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45948.361083796299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45948.361083796299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45948.361083796299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45948.361083796299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45948.361083796299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45948.361083796299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45948.361083796299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45948.361083796299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45948.361083796299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45948.361083796299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45948.361083796299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45948.361083796299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45948.361083796299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45948.361083796299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45948.361083796299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45948.361083796299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45948.361083796299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45948.361083796299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45948.361083796299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45948.361083796299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45948.361083796299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45948.361083796299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45948.361083796299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45948.361083796299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45948.361083796299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45948.361083796299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45948.361083796299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45948.361083796299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45948.361083796299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45948.361083796299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45948.361083796299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45948.361083796299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45948.361083796299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45948.361083796299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45948.361083796299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45948.361083796299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45948.361083796299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45948.361083796299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45948.361083796299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45948.361083796299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45948.361083796299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45948.361083796299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45948.361083796299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45948.361083796299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45948.361083796299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45948.361083796299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45948.361083796299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45948.361083796299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45948.361083796299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45948.361083796299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45948.361083796299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45948.361083796299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45948.361083796299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45948.361083796299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45948.361083796299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45948.361083796299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45948.361083796299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45948.361083796299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45948.361083796299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45948.361083796299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45948.361083796299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45948.361083796299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45948.361083796299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45948.361083796299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45948.361083796299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45948.361083796299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45948.361083796299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45948.361083796299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45948.361083796299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45948.361083796299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45948.361083796299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45948.361083796299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45948.361083796299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45948.361083796299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45948.361083796299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45948.361083796299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45948.361083796299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45948.361083796299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45948.361083796299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45948.361083796299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45948.361083796299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45948.361083796299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45948.361083796299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45948.361083796299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45948.361083796299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45948.361083796299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45948.361083796299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45948.361083796299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45948.361083796299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45948.361083796299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45948.361083796299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45948.361083796299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45948.361083796299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45948.361083796299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45948.361083796299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45948.361083796299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45948.361083796299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45948.361083796299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45948.361083796299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45948.361083796299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45948.361083796299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45948.361083796299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45948.361083796299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45948.361083796299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45948.361083796299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45948.361083796299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45948.361083796299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45948.361083796299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45948.361083796299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45948.361083796299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45948.361083796299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45948.361083796299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45948.361083796299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45948.361083796299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45948.361083796299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45948.361083796299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45948.361083796299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45948.361083796299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45948.361083796299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45948.361083796299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45948.361083796299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45948.361083796299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45948.361083796299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45948.361083796299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45948.361083796299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45948.361083796299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45948.361083796299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45948.361083796299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45948.361083796299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45948.361083796299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45948.361083796299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45948.361083796299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45948.361083796299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45948.361083796299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45948.361083796299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45948.361083796299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45948.361083796299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45948.361083796299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45948.361083796299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45948.361083796299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45948.361083796299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45948.361083796299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45948.361083796299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45948.361083796299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45948.361083796299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45948.361083796299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45948.361083796299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45948.361083796299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45948.361083796299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45948.361083796299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45948.361083796299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45948.361083796299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45948.361083796299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45948.361083796299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45948.361083796299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45948.361083796299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45948.361083796299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45948.361083796299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45948.361083796299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45948.361083796299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45948.361083796299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45948.361083796299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45948.361083796299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45948.361083796299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45948.361083796299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45948.361083796299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45948.361083796299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45948.361083796299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45948.361083796299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45948.361083796299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45948.361083796299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45948.361083796299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45948.361083796299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45948.361083796299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45948.361083796299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45948.361083796299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45948.361083796299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45948.361083796299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45948.361083796299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45948.361083796299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45948.361083796299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45948.361083796299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45948.361083796299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45948.361083796299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45948.361083796299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45948.361083796299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45948.361083796299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45948.361083796299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45948.361083796299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45948.361083796299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45948.361083796299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45948.361083796299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45948.361083796299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45948.361083796299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45948.361083796299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45948.361083796299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45948.361083796299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45948.361083796299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45948.361083796299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45948.361083796299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45948.361083796299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45948.361083796299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45948.361083796299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45948.361083796299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45948.361083796299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45948.361083796299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45948.361083796299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45948.361083796299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45948.361083796299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45948.361083796299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45948.361083796299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45948.361083796299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45948.361083796299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45948.361083796299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45948.361083796299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45948.361083796299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45948.361083796299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45948.361083796299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45948.361083796299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45948.361083796299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45948.361083796299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45948.361083796299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45948.361083796299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45948.361083796299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45948.361083796299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45948.361083796299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45948.361083796299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45948.361083796299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45948.361083796299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45948.361083796299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45948.361083796299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45948.361083796299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45948.361083796299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45948.361083796299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45948.361083796299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45948.361083796299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45948.361083796299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45948.361083796299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45948.361083796299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45948.361083796299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45948.361083796299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45948.361083796299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45948.361083796299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45948.361083796299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45948.361083796299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45948.361083796299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45948.361083796299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45948.361083796299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45948.361083796299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45948.361083796299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45948.361083796299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45948.361083796299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45948.361083796299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45948.361083796299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45948.361083796299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45948.361083796299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45948.361083796299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45948.361083796299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45948.361083796299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45948.361083796299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45948.361083796299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45948.361083796299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45948.361083796299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45948.361083796299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45948.361083796299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45948.361083796299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45948.361083796299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45948.361083796299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45948.361083796299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45948.361083796299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45948.361083796299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45948.361083796299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45948.361083796299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45948.361083796299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45948.361083796299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45948.361083796299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45948.361083796299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45948.361083796299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45948.361083796299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45948.361083796299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45948.361083796299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45948.361083796299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45948.361083796299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45948.361083796299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45948.361083796299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45948.361083796299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45948.361083796299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45948.361083796299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45948.361083796299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45948.361083796299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45948.361083796299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45948.361083796299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45948.361083796299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45948.361083796299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45948.361083796299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45948.361083796299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45948.361083796299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45948.361083796299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45948.361083796299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45948.361083796299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45948.361083796299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45948.361083796299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45948.361083796299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45948.361083796299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45948.361083796299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45948.361083796299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45948.361083796299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45948.361083796299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45948.361083796299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45948.361083796299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45948.361083796299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45948.361083796299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45948.361083796299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45948.361083796299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45948.361083796299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45948.361083796299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45948.361083796299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45948.361083796299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45948.361083796299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45948.361083796299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45948.361083796299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45948.361083796299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45948.361083796299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45948.361083796299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45948.361083796299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45948.361083796299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45948.361083796299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45948.361083796299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45948.361083796299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45948.361083796299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45948.361083796299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45948.361083796299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45948.361083796299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45948.361083796299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45948.361083796299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45948.361083796299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45948.361083796299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45948.361083796299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45948.361083796299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45948.361083796299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45948.361083796299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45948.361083796299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45948.361083796299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45948.361083796299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45948.361083796299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45948.361083796299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45948.361083796299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45948.361083796299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45948.361083796299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45948.361083796299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45948.361083796299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45948.361083796299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45948.361083796299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45948.361083796299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45948.361083796299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45948.361083796299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45948.361083796299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45948.361083796299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45948.361083796299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45948.361083796299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45948.361083796299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45948.361083796299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45948.361083796299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45948.361083796299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45948.361083796299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45948.361083796299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45948.361083796299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45948.361083796299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45948.361083796299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45948.361083796299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45948.361083796299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45948.361083796299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45948.361083796299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45948.361083796299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45948.361083796299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45948.361083796299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45948.361083796299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45948.361083796299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45948.361083796299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45948.361083796299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45948.361083796299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45948.361083796299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45948.361083796299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45948.361083796299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45948.361083796299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45948.361083796299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45948.361083796299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45948.361083796299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45948.361083796299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45948.361083796299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45948.361083796299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45948.361083796299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45948.361083796299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45948.361083796299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45948.361083796299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45948.361083796299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45948.361083796299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45948.361083796299</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45948.361083796299</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45948.361083796299</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39070</v>
      </c>
      <c r="B2" s="99" t="str">
        <f>IFERROR(VLOOKUP(D2,DB!A:K,11,0),"")</f>
        <v>R4</v>
      </c>
      <c r="C2" s="100">
        <v>1</v>
      </c>
      <c r="D2" s="96" t="s">
        <v>35082</v>
      </c>
      <c r="E2" s="101" t="s">
        <v>38964</v>
      </c>
      <c r="F2" s="102">
        <v>45703.480717592596</v>
      </c>
      <c r="G2" s="103">
        <f ca="1">IFERROR(NOW()-F2,"")</f>
        <v>244.88036620370258</v>
      </c>
      <c r="H2" s="102">
        <v>45703.474768518521</v>
      </c>
      <c r="I2" s="99" t="str">
        <f>IFERROR(VLOOKUP(D2,DB!A:F,6,0),"")</f>
        <v>SCECO</v>
      </c>
      <c r="J2" s="99" t="str">
        <f>IFERROR(VLOOKUP(D2,DB!A:G,7,0),"")</f>
        <v>Dead</v>
      </c>
      <c r="K2" s="104" t="s">
        <v>39071</v>
      </c>
      <c r="L2" s="96" t="str">
        <f>IFERROR(VLOOKUP(D2,DB!A:I,9,0),"")</f>
        <v>Latis</v>
      </c>
    </row>
    <row r="3" spans="1:16" ht="15" customHeight="1">
      <c r="A3" s="124" t="s">
        <v>39072</v>
      </c>
      <c r="B3" s="124" t="str">
        <f>IFERROR(VLOOKUP(D3,DB!A:K,11,0),"")</f>
        <v>R4</v>
      </c>
      <c r="C3" s="125">
        <v>2</v>
      </c>
      <c r="D3" s="126" t="s">
        <v>28178</v>
      </c>
      <c r="E3" s="101" t="s">
        <v>38964</v>
      </c>
      <c r="F3" s="128">
        <v>45947.495092592595</v>
      </c>
      <c r="G3" s="129">
        <f ca="1">IFERROR(NOW()-F3,"")</f>
        <v>0.86599120370374294</v>
      </c>
      <c r="H3" s="128">
        <v>45947.457812499997</v>
      </c>
      <c r="I3" s="124" t="str">
        <f>IFERROR(VLOOKUP(D3,DB!A:F,6,0),"")</f>
        <v>SCECO</v>
      </c>
      <c r="J3" s="124" t="str">
        <f>IFERROR(VLOOKUP(D3,DB!A:G,7,0),"")</f>
        <v>Dead</v>
      </c>
      <c r="K3" s="130" t="s">
        <v>39073</v>
      </c>
      <c r="L3" s="126" t="str">
        <f>IFERROR(VLOOKUP(D3,DB!A:I,9,0),"")</f>
        <v>Latis</v>
      </c>
    </row>
    <row r="4" spans="1:16" s="113" customFormat="1" ht="15" customHeight="1">
      <c r="A4" s="99" t="s">
        <v>39074</v>
      </c>
      <c r="B4" s="99" t="str">
        <f>IFERROR(VLOOKUP(D4,DB!A:K,11,0),"")</f>
        <v>R4</v>
      </c>
      <c r="C4" s="100">
        <v>1</v>
      </c>
      <c r="D4" s="96" t="s">
        <v>24605</v>
      </c>
      <c r="E4" s="101" t="s">
        <v>38969</v>
      </c>
      <c r="F4" s="102">
        <v>45948.094629629632</v>
      </c>
      <c r="G4" s="171">
        <f ca="1">IFERROR(NOW()-F4,"")</f>
        <v>0.26645416666724486</v>
      </c>
      <c r="H4" s="102">
        <v>45948.088518518518</v>
      </c>
      <c r="I4" s="99" t="str">
        <f>IFERROR(VLOOKUP(D4,DB!A:F,6,0),"")</f>
        <v>SCECO</v>
      </c>
      <c r="J4" s="99" t="str">
        <f>IFERROR(VLOOKUP(D4,DB!A:G,7,0),"")</f>
        <v>Dead</v>
      </c>
      <c r="K4" s="104" t="s">
        <v>39075</v>
      </c>
      <c r="L4" s="96" t="str">
        <f>IFERROR(VLOOKUP(D4,DB!A:I,9,0),"")</f>
        <v>Latis</v>
      </c>
    </row>
    <row r="5" spans="1:16" ht="15" customHeight="1">
      <c r="A5" s="124"/>
      <c r="B5" s="124" t="str">
        <f>IFERROR(VLOOKUP(D5,DB!A:K,11,0),"")</f>
        <v/>
      </c>
      <c r="C5" s="125"/>
      <c r="D5" s="96"/>
      <c r="E5" s="101"/>
      <c r="F5" s="128"/>
      <c r="G5" s="129">
        <f ca="1">IFERROR(NOW()-F5,"")</f>
        <v>45948.361083796299</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45948.361083796299</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45948.361083796299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45948.361083796299</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45948.361083796299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45948.361083796299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45948.361083796299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45948.361083796299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45948.361083796299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45948.361083796299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45948.361083796299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45948.361083796299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45948.361083796299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45948.361083796299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45948.361083796299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45948.361083796299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45948.361083796299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45948.361083796299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45948.361083796299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45948.361083796299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45948.361083796299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45948.361083796299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45948.361083796299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45948.361083796299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45948.361083796299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45948.361083796299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45948.361083796299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45948.361083796299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45948.361083796299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45948.361083796299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45948.361083796299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45948.361083796299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45948.361083796299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45948.361083796299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45948.361083796299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45948.361083796299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45948.361083796299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45948.361083796299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45948.361083796299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45948.361083796299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45948.361083796299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45948.361083796299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45948.361083796299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45948.361083796299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45948.361083796299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45948.361083796299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45948.361083796299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45948.361083796299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45948.361083796299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45948.361083796299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45948.361083796299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45948.361083796299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45948.361083796299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45948.361083796299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45948.361083796299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45948.361083796299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45948.361083796299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45948.361083796299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45948.361083796299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45948.361083796299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45948.361083796299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45948.361083796299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45948.361083796299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45948.361083796299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45948.361083796299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45948.361083796299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45948.361083796299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45948.361083796299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45948.361083796299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45948.361083796299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45948.361083796299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45948.361083796299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45948.361083796299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45948.361083796299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45948.361083796299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45948.361083796299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45948.361083796299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45948.361083796299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45948.361083796299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45948.361083796299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45948.361083796299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45948.361083796299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45948.361083796299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45948.361083796299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45948.361083796299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45948.361083796299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45948.361083796299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45948.361083796299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45948.361083796299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45948.361083796299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45948.361083796299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45948.361083796299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45948.361083796299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45948.361083796299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45948.361083796299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45948.361083796299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45948.361083796299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45948.361083796299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45948.361083796299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45948.361083796299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45948.361083796299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45948.361083796299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45948.361083796299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45948.361083796299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45948.361083796299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45948.361083796299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45948.361083796299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45948.361083796299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45948.361083796299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45948.361083796299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45948.361083796299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45948.361083796299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45948.361083796299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45948.361083796299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45948.361083796299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45948.361083796299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45948.361083796299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45948.361083796299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45948.361083796299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45948.361083796299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45948.361083796299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45948.361083796299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45948.361083796299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45948.361083796299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45948.361083796299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45948.361083796299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45948.361083796299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45948.361083796299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45948.361083796299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45948.361083796299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45948.361083796299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45948.361083796299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45948.361083796299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45948.361083796299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45948.361083796299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45948.361083796299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45948.361083796299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45948.361083796299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45948.361083796299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45948.361083796299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45948.361083796299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45948.361083796299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45948.361083796299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45948.361083796299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45948.361083796299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45948.361083796299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45948.361083796299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45948.361083796299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45948.361083796299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45948.361083796299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45948.361083796299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45948.361083796299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45948.361083796299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45948.361083796299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45948.361083796299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45948.361083796299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45948.361083796299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45948.361083796299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45948.361083796299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45948.361083796299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45948.361083796299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45948.361083796299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45948.361083796299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45948.361083796299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45948.361083796299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45948.361083796299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45948.361083796299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45948.361083796299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45948.361083796299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45948.361083796299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45948.361083796299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45948.361083796299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45948.361083796299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45948.361083796299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45948.361083796299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45948.361083796299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45948.361083796299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45948.361083796299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45948.361083796299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45948.361083796299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45948.361083796299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45948.361083796299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45948.361083796299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45948.361083796299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45948.361083796299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45948.361083796299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45948.361083796299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45948.361083796299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45948.361083796299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45948.361083796299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45948.361083796299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45948.361083796299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45948.361083796299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45948.361083796299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45948.361083796299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45948.361083796299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45948.361083796299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45948.361083796299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45948.361083796299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45948.361083796299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45948.361083796299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45948.361083796299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45948.361083796299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45948.361083796299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45948.361083796299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45948.361083796299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45948.361083796299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45948.361083796299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45948.361083796299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45948.361083796299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45948.361083796299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45948.361083796299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45948.361083796299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45948.361083796299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45948.361083796299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45948.361083796299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45948.361083796299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45948.361083796299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45948.361083796299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45948.361083796299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45948.361083796299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45948.361083796299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45948.361083796299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45948.361083796299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45948.361083796299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45948.361083796299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45948.361083796299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45948.361083796299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45948.361083796299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45948.361083796299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45948.361083796299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45948.361083796299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45948.361083796299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45948.361083796299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45948.361083796299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45948.361083796299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45948.361083796299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45948.361083796299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45948.361083796299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45948.361083796299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45948.361083796299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45948.361083796299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45948.361083796299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45948.361083796299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45948.361083796299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45948.361083796299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45948.361083796299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45948.361083796299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45948.361083796299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45948.361083796299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45948.361083796299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45948.361083796299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45948.361083796299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45948.361083796299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45948.361083796299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45948.361083796299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45948.361083796299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45948.361083796299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45948.361083796299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45948.361083796299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45948.361083796299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45948.361083796299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45948.361083796299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45948.361083796299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45948.361083796299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45948.361083796299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45948.361083796299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45948.361083796299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45948.361083796299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45948.361083796299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45948.361083796299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45948.361083796299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45948.361083796299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45948.361083796299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45948.361083796299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45948.361083796299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45948.361083796299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45948.361083796299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45948.361083796299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45948.361083796299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45948.361083796299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45948.361083796299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45948.361083796299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45948.361083796299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45948.361083796299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45948.361083796299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45948.361083796299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45948.361083796299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45948.361083796299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45948.361083796299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45948.361083796299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45948.361083796299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45948.361083796299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45948.361083796299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45948.361083796299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45948.361083796299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45948.361083796299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45948.361083796299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45948.361083796299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45948.361083796299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45948.361083796299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45948.361083796299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45948.361083796299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45948.361083796299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45948.361083796299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45948.361083796299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45948.361083796299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45948.361083796299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45948.361083796299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45948.361083796299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45948.361083796299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45948.361083796299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45948.361083796299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45948.361083796299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45948.361083796299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45948.361083796299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45948.361083796299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45948.361083796299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45948.361083796299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45948.361083796299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45948.361083796299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45948.361083796299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45948.361083796299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45948.361083796299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45948.361083796299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45948.361083796299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45948.361083796299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45948.361083796299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45948.361083796299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45948.361083796299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45948.361083796299</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45948.361083796299</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7" sqref="D7"/>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39076</v>
      </c>
      <c r="B2" s="37" t="str">
        <f>IFERROR(VLOOKUP(D2,DB!A:K,11,0),"")</f>
        <v>R5</v>
      </c>
      <c r="C2" s="37">
        <v>3</v>
      </c>
      <c r="D2" s="123" t="s">
        <v>36000</v>
      </c>
      <c r="E2" s="37" t="s">
        <v>38964</v>
      </c>
      <c r="F2" s="38">
        <v>45891.832060185188</v>
      </c>
      <c r="G2" s="154">
        <f ca="1">IFERROR(NOW()-F2,"")</f>
        <v>56.52902361111046</v>
      </c>
      <c r="H2" s="38">
        <v>45891.790393518517</v>
      </c>
      <c r="I2" s="37" t="str">
        <f>IFERROR(VLOOKUP(D2,DB!A:F,6,0),"")</f>
        <v>Generator-SG</v>
      </c>
      <c r="J2" s="37" t="str">
        <f>IFERROR(VLOOKUP(D2,DB!A:G,7,0),"")</f>
        <v>Vandalized</v>
      </c>
      <c r="K2" s="37" t="s">
        <v>39077</v>
      </c>
      <c r="L2" s="37" t="str">
        <f>IFERROR(VLOOKUP(D2,DB!A:I,9,0),"")</f>
        <v>Latis</v>
      </c>
      <c r="M2" s="122"/>
    </row>
    <row r="3" spans="1:13" ht="30.75">
      <c r="A3" s="37" t="s">
        <v>39078</v>
      </c>
      <c r="B3" s="37" t="str">
        <f>IFERROR(VLOOKUP(D3,DB!A:K,11,0),"")</f>
        <v>R5</v>
      </c>
      <c r="C3" s="37">
        <v>1</v>
      </c>
      <c r="D3" s="37" t="s">
        <v>31295</v>
      </c>
      <c r="E3" s="37" t="s">
        <v>38969</v>
      </c>
      <c r="F3" s="38">
        <v>45926.188877314817</v>
      </c>
      <c r="G3" s="154">
        <f t="shared" ref="G3" ca="1" si="0">IFERROR(NOW()-F3,"")</f>
        <v>22.172206481482135</v>
      </c>
      <c r="H3" s="38">
        <v>45926.158159722225</v>
      </c>
      <c r="I3" s="37" t="str">
        <f>IFERROR(VLOOKUP(D3,DB!A:F,6,0),"")</f>
        <v>SCECO</v>
      </c>
      <c r="J3" s="37" t="str">
        <f>IFERROR(VLOOKUP(D3,DB!A:G,7,0),"")</f>
        <v>Good</v>
      </c>
      <c r="K3" s="37" t="s">
        <v>39079</v>
      </c>
      <c r="L3" s="37" t="str">
        <f>IFERROR(VLOOKUP(D3,DB!A:I,9,0),"")</f>
        <v>Latis</v>
      </c>
      <c r="M3" s="122"/>
    </row>
    <row r="4" spans="1:13" ht="30.75">
      <c r="A4" s="37" t="s">
        <v>39080</v>
      </c>
      <c r="B4" s="37" t="str">
        <f>IFERROR(VLOOKUP(D4,DB!A:K,11,0),"")</f>
        <v>R5</v>
      </c>
      <c r="C4" s="37">
        <v>2</v>
      </c>
      <c r="D4" s="37" t="s">
        <v>31159</v>
      </c>
      <c r="E4" s="37" t="s">
        <v>38964</v>
      </c>
      <c r="F4" s="38">
        <v>45944.771574074075</v>
      </c>
      <c r="G4" s="39">
        <f t="shared" ref="G4" ca="1" si="1">IFERROR(NOW()-F4,"")</f>
        <v>3.5895097222237382</v>
      </c>
      <c r="H4" s="38">
        <v>45944.676192129627</v>
      </c>
      <c r="I4" s="37" t="str">
        <f>IFERROR(VLOOKUP(D4,DB!A:F,6,0),"")</f>
        <v>SCECO</v>
      </c>
      <c r="J4" s="37" t="str">
        <f>IFERROR(VLOOKUP(D4,DB!A:G,7,0),"")</f>
        <v>Dead</v>
      </c>
      <c r="K4" s="37" t="s">
        <v>39081</v>
      </c>
      <c r="L4" s="37" t="str">
        <f>IFERROR(VLOOKUP(D4,DB!A:I,9,0),"")</f>
        <v>Latis</v>
      </c>
    </row>
    <row r="5" spans="1:13" ht="30.75">
      <c r="A5" s="37" t="s">
        <v>39082</v>
      </c>
      <c r="B5" s="37" t="str">
        <f>IFERROR(VLOOKUP(D5,DB!A:K,11,0),"")</f>
        <v>R5</v>
      </c>
      <c r="C5" s="37">
        <v>1</v>
      </c>
      <c r="D5" s="123" t="s">
        <v>34747</v>
      </c>
      <c r="E5" s="37" t="s">
        <v>38969</v>
      </c>
      <c r="F5" s="38">
        <v>45947.497812499998</v>
      </c>
      <c r="G5" s="39">
        <f t="shared" ref="G5:G12" ca="1" si="2">IFERROR(NOW()-F5,"")</f>
        <v>0.8632712963008089</v>
      </c>
      <c r="H5" s="38">
        <v>45947.491562499999</v>
      </c>
      <c r="I5" s="37" t="str">
        <f>IFERROR(VLOOKUP(D5,DB!A:F,6,0),"")</f>
        <v>SCECO</v>
      </c>
      <c r="J5" s="37" t="str">
        <f>IFERROR(VLOOKUP(D5,DB!A:G,7,0),"")</f>
        <v>Dead</v>
      </c>
      <c r="K5" s="37" t="s">
        <v>39083</v>
      </c>
      <c r="L5" s="37" t="str">
        <f>IFERROR(VLOOKUP(D5,DB!A:I,9,0),"")</f>
        <v>Latis</v>
      </c>
    </row>
    <row r="6" spans="1:13" ht="15">
      <c r="A6" s="37"/>
      <c r="B6" s="37" t="str">
        <f>IFERROR(VLOOKUP(D6,DB!A:K,11,0),"")</f>
        <v/>
      </c>
      <c r="C6" s="37"/>
      <c r="D6" s="37"/>
      <c r="E6" s="37"/>
      <c r="F6" s="38"/>
      <c r="G6" s="39">
        <f t="shared" ca="1" si="2"/>
        <v>45948.361083796299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45948.361083796299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45948.361083796299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45948.361083796299</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45948.361083796299</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45948.361083796299</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45948.361083796299</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45948.361083796299</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45948.361083796299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45948.361083796299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45948.361083796299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45948.361083796299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45948.361083796299</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45948.361083796299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45948.361083796299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45948.361083796299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45948.361083796299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45948.361083796299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45948.361083796299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45948.361083796299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45948.361083796299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45948.361083796299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45948.361083796299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45948.361083796299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45948.361083796299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45948.361083796299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45948.361083796299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45948.361083796299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45948.361083796299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45948.361083796299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45948.361083796299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45948.361083796299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45948.361083796299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45948.361083796299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45948.361083796299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45948.361083796299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45948.361083796299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45948.361083796299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45948.361083796299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45948.361083796299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45948.361083796299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45948.361083796299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45948.361083796299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45948.361083796299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45948.361083796299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45948.361083796299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45948.361083796299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45948.361083796299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45948.361083796299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45948.361083796299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45948.361083796299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45948.361083796299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45948.361083796299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45948.361083796299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45948.361083796299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45948.361083796299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45948.361083796299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45948.361083796299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45948.361083796299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45948.361083796299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45948.361083796299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45948.361083796299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45948.361083796299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45948.361083796299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45948.361083796299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45948.361083796299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45948.361083796299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45948.361083796299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45948.361083796299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45948.361083796299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45948.361083796299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45948.361083796299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45948.361083796299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45948.361083796299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45948.361083796299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45948.361083796299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45948.361083796299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45948.361083796299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45948.361083796299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45948.361083796299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45948.361083796299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45948.361083796299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45948.361083796299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45948.361083796299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45948.361083796299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45948.361083796299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45948.361083796299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45948.361083796299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45948.361083796299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45948.361083796299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45948.361083796299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45948.361083796299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45948.361083796299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45948.361083796299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45948.361083796299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45948.361083796299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45948.361083796299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45948.361083796299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45948.361083796299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45948.361083796299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45948.361083796299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45948.361083796299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45948.361083796299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45948.361083796299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45948.361083796299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45948.361083796299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45948.361083796299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45948.361083796299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45948.361083796299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45948.361083796299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45948.361083796299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45948.361083796299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45948.361083796299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45948.361083796299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45948.361083796299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45948.361083796299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45948.361083796299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45948.361083796299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45948.361083796299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45948.361083796299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45948.361083796299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45948.361083796299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45948.361083796299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45948.361083796299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45948.361083796299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45948.361083796299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45948.361083796299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45948.361083796299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45948.361083796299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45948.361083796299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45948.361083796299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45948.361083796299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45948.361083796299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45948.361083796299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45948.361083796299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45948.361083796299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45948.361083796299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45948.361083796299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45948.361083796299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45948.361083796299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45948.361083796299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45948.361083796299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45948.361083796299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45948.361083796299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45948.361083796299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45948.361083796299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45948.361083796299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45948.361083796299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45948.361083796299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45948.361083796299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45948.361083796299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45948.361083796299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45948.361083796299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45948.361083796299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45948.361083796299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45948.361083796299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45948.361083796299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45948.361083796299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45948.361083796299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45948.361083796299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45948.361083796299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45948.361083796299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45948.361083796299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45948.361083796299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45948.361083796299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45948.361083796299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45948.361083796299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45948.361083796299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45948.361083796299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45948.361083796299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45948.361083796299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45948.361083796299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45948.361083796299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45948.361083796299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45948.361083796299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45948.361083796299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45948.361083796299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45948.361083796299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45948.361083796299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45948.361083796299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45948.361083796299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45948.361083796299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45948.361083796299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45948.361083796299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45948.361083796299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45948.361083796299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45948.361083796299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45948.361083796299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45948.361083796299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45948.361083796299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45948.361083796299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45948.361083796299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45948.361083796299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45948.361083796299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45948.361083796299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45948.361083796299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45948.361083796299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45948.361083796299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45948.361083796299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45948.361083796299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45948.361083796299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45948.361083796299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45948.361083796299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45948.361083796299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45948.361083796299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45948.361083796299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45948.361083796299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45948.361083796299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45948.361083796299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45948.361083796299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45948.361083796299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45948.361083796299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45948.361083796299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45948.361083796299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45948.361083796299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45948.361083796299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45948.361083796299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45948.361083796299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45948.361083796299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45948.361083796299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45948.361083796299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45948.361083796299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45948.361083796299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45948.361083796299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45948.361083796299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45948.361083796299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45948.361083796299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45948.361083796299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45948.361083796299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45948.361083796299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45948.361083796299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45948.361083796299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45948.361083796299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45948.361083796299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45948.361083796299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45948.361083796299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45948.361083796299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45948.361083796299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45948.361083796299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45948.361083796299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45948.361083796299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45948.361083796299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45948.361083796299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45948.361083796299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45948.361083796299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45948.361083796299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45948.361083796299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45948.361083796299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45948.361083796299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45948.361083796299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45948.361083796299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45948.361083796299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45948.361083796299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45948.361083796299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45948.361083796299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45948.361083796299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45948.361083796299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45948.361083796299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45948.361083796299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45948.361083796299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45948.361083796299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45948.361083796299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45948.361083796299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45948.361083796299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45948.361083796299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45948.361083796299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45948.361083796299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45948.361083796299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45948.361083796299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45948.361083796299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45948.361083796299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45948.361083796299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45948.361083796299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45948.361083796299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45948.361083796299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45948.361083796299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45948.361083796299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45948.361083796299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45948.361083796299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45948.361083796299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45948.361083796299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45948.361083796299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45948.361083796299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45948.361083796299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45948.361083796299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45948.361083796299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45948.361083796299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45948.361083796299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45948.361083796299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45948.361083796299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45948.361083796299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45948.361083796299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45948.361083796299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45948.361083796299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45948.361083796299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45948.361083796299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45948.361083796299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45948.361083796299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45948.361083796299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45948.361083796299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45948.361083796299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45948.361083796299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45948.361083796299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45948.361083796299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45948.361083796299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45948.361083796299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45948.361083796299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45948.361083796299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45948.361083796299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45948.361083796299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45948.361083796299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45948.361083796299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45948.361083796299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45948.361083796299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45948.361083796299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45948.361083796299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45948.361083796299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45948.361083796299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45948.361083796299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45948.361083796299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45948.361083796299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45948.361083796299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45948.361083796299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45948.361083796299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45948.361083796299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45948.361083796299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45948.361083796299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45948.361083796299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45948.361083796299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45948.361083796299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45948.361083796299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45948.361083796299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45948.361083796299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45948.361083796299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45948.361083796299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45948.361083796299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45948.361083796299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45948.361083796299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45948.361083796299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45948.361083796299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45948.361083796299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45948.361083796299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45948.361083796299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45948.361083796299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45948.361083796299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45948.361083796299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45948.361083796299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45948.361083796299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45948.361083796299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45948.361083796299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45948.361083796299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45948.361083796299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45948.361083796299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45948.361083796299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45948.361083796299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45948.361083796299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45948.361083796299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45948.361083796299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45948.361083796299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45948.361083796299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45948.361083796299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45948.361083796299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45948.361083796299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45948.361083796299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45948.361083796299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45948.361083796299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45948.361083796299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45948.361083796299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45948.361083796299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45948.361083796299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45948.361083796299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45948.361083796299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45948.361083796299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45948.361083796299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45948.361083796299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45948.361083796299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45948.361083796299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45948.361083796299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45948.361083796299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45948.361083796299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45948.361083796299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45948.361083796299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45948.361083796299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45948.361083796299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45948.361083796299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45948.361083796299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45948.361083796299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45948.361083796299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45948.361083796299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45948.361083796299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45948.361083796299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45948.361083796299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45948.361083796299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45948.361083796299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45948.361083796299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45948.361083796299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45948.361083796299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45948.361083796299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45948.361083796299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45948.361083796299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45948.361083796299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45948.361083796299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45948.361083796299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45948.361083796299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45948.361083796299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45948.361083796299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45948.361083796299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45948.361083796299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45948.361083796299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45948.361083796299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45948.361083796299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45948.361083796299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45948.361083796299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45948.361083796299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45948.361083796299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45948.361083796299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45948.361083796299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45948.361083796299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45948.361083796299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45948.361083796299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45948.361083796299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45948.361083796299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45948.361083796299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45948.361083796299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45948.361083796299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45948.361083796299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45948.361083796299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45948.361083796299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45948.361083796299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45948.361083796299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45948.361083796299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45948.361083796299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45948.361083796299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45948.361083796299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45948.361083796299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45948.361083796299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45948.361083796299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45948.361083796299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45948.361083796299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45948.361083796299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45948.361083796299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45948.361083796299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45948.361083796299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45948.361083796299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45948.361083796299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45948.361083796299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45948.361083796299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45948.361083796299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45948.361083796299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45948.361083796299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45948.361083796299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45948.361083796299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45948.361083796299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45948.361083796299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45948.361083796299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45948.361083796299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45948.361083796299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45948.361083796299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45948.361083796299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45948.361083796299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45948.361083796299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45948.361083796299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45948.361083796299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45948.361083796299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45948.361083796299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45948.361083796299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45948.361083796299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45948.361083796299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45948.361083796299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45948.361083796299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45948.361083796299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45948.361083796299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45948.361083796299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45948.361083796299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45948.361083796299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45948.361083796299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45948.361083796299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45948.361083796299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45948.361083796299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45948.361083796299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45948.361083796299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45948.361083796299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45948.361083796299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45948.361083796299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45948.361083796299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45948.361083796299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45948.361083796299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45948.361083796299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45948.361083796299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45948.361083796299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45948.361083796299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45948.361083796299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45948.361083796299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45948.361083796299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45948.361083796299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45948.361083796299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45948.361083796299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45948.361083796299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45948.361083796299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45948.361083796299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45948.361083796299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45948.361083796299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45948.361083796299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45948.361083796299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45948.361083796299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45948.361083796299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45948.361083796299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45948.361083796299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45948.361083796299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45948.361083796299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45948.361083796299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45948.361083796299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45948.361083796299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45948.361083796299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45948.361083796299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45948.361083796299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45948.361083796299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45948.361083796299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45948.361083796299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45948.361083796299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45948.361083796299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45948.361083796299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45948.361083796299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45948.361083796299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45948.361083796299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45948.361083796299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45948.361083796299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45948.361083796299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45948.361083796299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45948.361083796299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45948.361083796299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45948.361083796299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45948.361083796299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45948.361083796299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45948.361083796299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45948.361083796299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45948.361083796299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45948.361083796299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45948.361083796299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45948.361083796299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45948.361083796299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45948.361083796299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45948.361083796299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45948.361083796299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45948.361083796299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45948.361083796299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45948.361083796299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45948.361083796299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45948.361083796299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45948.361083796299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45948.361083796299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45948.361083796299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45948.361083796299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45948.361083796299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45948.361083796299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45948.361083796299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45948.361083796299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45948.361083796299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45948.361083796299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45948.361083796299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45948.361083796299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45948.361083796299</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45948.361083796299</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45948.361083796299</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45948.361083796299</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45948.361083796299</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45948.361083796299</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39084</v>
      </c>
      <c r="B2" s="146" t="s">
        <v>5398</v>
      </c>
      <c r="C2" s="145">
        <v>1</v>
      </c>
      <c r="D2" s="146" t="s">
        <v>34463</v>
      </c>
      <c r="E2" s="145" t="s">
        <v>39085</v>
      </c>
      <c r="F2" s="147">
        <v>45926.772847222222</v>
      </c>
      <c r="G2" s="148">
        <f ca="1">IFERROR(NOW()-F2,"-")</f>
        <v>21.588236574076291</v>
      </c>
      <c r="H2" s="149">
        <v>45927.449074074102</v>
      </c>
      <c r="I2" s="146" t="str">
        <f>IFERROR(VLOOKUP(D2,DB!A:F,6,0),"")</f>
        <v>SCECO</v>
      </c>
      <c r="J2" s="146" t="str">
        <f>IFERROR(VLOOKUP(D2,DB!A:G,7,0),"")</f>
        <v>Weak</v>
      </c>
      <c r="K2" s="145" t="s">
        <v>39086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39087</v>
      </c>
      <c r="B3" s="146" t="str">
        <f>IFERROR(VLOOKUP(D3,DB!A:K,11,0),"")</f>
        <v>R6</v>
      </c>
      <c r="C3" s="145">
        <v>1</v>
      </c>
      <c r="D3" s="146" t="s">
        <v>34282</v>
      </c>
      <c r="E3" s="145" t="s">
        <v>38964</v>
      </c>
      <c r="F3" s="149">
        <v>45939.529062499998</v>
      </c>
      <c r="G3" s="148">
        <f ca="1">IFERROR(NOW()-F3,"-")</f>
        <v>8.8320212963008089</v>
      </c>
      <c r="H3" s="149">
        <v>45927.987534722219</v>
      </c>
      <c r="I3" s="146" t="str">
        <f>IFERROR(VLOOKUP(D3,DB!A:F,6,0),"")</f>
        <v>SCECO</v>
      </c>
      <c r="J3" s="146" t="str">
        <f>IFERROR(VLOOKUP(D3,DB!A:G,7,0),"")</f>
        <v>Vandalized</v>
      </c>
      <c r="K3" s="145" t="s">
        <v>39088</v>
      </c>
      <c r="L3" s="146" t="str">
        <f>IFERROR(VLOOKUP(D3,DB!A:I,9,0),"")</f>
        <v>Latis</v>
      </c>
    </row>
    <row r="4" spans="1:16383" ht="31.5" customHeight="1">
      <c r="A4" s="145" t="s">
        <v>39089</v>
      </c>
      <c r="B4" s="145" t="str">
        <f>IFERROR(VLOOKUP(D4,DB!A:K,11,0),"")</f>
        <v>R6</v>
      </c>
      <c r="C4" s="145">
        <v>1</v>
      </c>
      <c r="D4" s="145" t="s">
        <v>32639</v>
      </c>
      <c r="E4" s="145" t="s">
        <v>39085</v>
      </c>
      <c r="F4" s="149">
        <v>45948.076863425929</v>
      </c>
      <c r="G4" s="148">
        <f ca="1">IFERROR(NOW()-F4,"-")</f>
        <v>0.28422037036943948</v>
      </c>
      <c r="H4" s="149">
        <v>45948.058831018519</v>
      </c>
      <c r="I4" s="145" t="str">
        <f>IFERROR(VLOOKUP(D4,DB!A:F,6,0),"")</f>
        <v>SCECO</v>
      </c>
      <c r="J4" s="145" t="str">
        <f>IFERROR(VLOOKUP(D4,DB!A:G,7,0),"")</f>
        <v>Dead+No BB Design</v>
      </c>
      <c r="K4" s="145" t="s">
        <v>39090</v>
      </c>
      <c r="L4" s="145" t="str">
        <f>IFERROR(VLOOKUP(D4,DB!A:I,9,0),"")</f>
        <v>Latis</v>
      </c>
    </row>
    <row r="5" spans="1:16383" ht="31.5" customHeight="1">
      <c r="A5" s="145" t="s">
        <v>39091</v>
      </c>
      <c r="B5" s="145" t="str">
        <f>IFERROR(VLOOKUP(D5,DB!A:K,11,0),"")</f>
        <v>R6</v>
      </c>
      <c r="C5" s="145">
        <v>1</v>
      </c>
      <c r="D5" s="145" t="s">
        <v>32747</v>
      </c>
      <c r="E5" s="145" t="s">
        <v>39085</v>
      </c>
      <c r="F5" s="149">
        <v>45948.159444444442</v>
      </c>
      <c r="G5" s="148">
        <f ca="1">IFERROR(NOW()-F5,"-")</f>
        <v>0.20163935185701121</v>
      </c>
      <c r="H5" s="149">
        <v>45948.092499999999</v>
      </c>
      <c r="I5" s="145" t="str">
        <f>IFERROR(VLOOKUP(D5,DB!A:F,6,0),"")</f>
        <v>SCECO</v>
      </c>
      <c r="J5" s="145" t="str">
        <f>IFERROR(VLOOKUP(D5,DB!A:G,7,0),"")</f>
        <v>In progress</v>
      </c>
      <c r="K5" s="145" t="s">
        <v>39090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39092</v>
      </c>
      <c r="B6" s="145" t="str">
        <f>IFERROR(VLOOKUP(D6,DB!A:K,11,0),"")</f>
        <v>R6</v>
      </c>
      <c r="C6" s="145">
        <v>1</v>
      </c>
      <c r="D6" s="145" t="s">
        <v>33255</v>
      </c>
      <c r="E6" s="145" t="s">
        <v>39085</v>
      </c>
      <c r="F6" s="149">
        <v>45948.216736111113</v>
      </c>
      <c r="G6" s="148">
        <f ca="1">IFERROR(NOW()-F6,"-")</f>
        <v>0.1443476851854939</v>
      </c>
      <c r="H6" s="149">
        <v>45948.065520833334</v>
      </c>
      <c r="I6" s="145" t="str">
        <f>IFERROR(VLOOKUP(D6,DB!A:F,6,0),"")</f>
        <v>SCECO</v>
      </c>
      <c r="J6" s="145" t="str">
        <f>IFERROR(VLOOKUP(D6,DB!A:G,7,0),"")</f>
        <v>Vandalized</v>
      </c>
      <c r="K6" s="145" t="s">
        <v>39090</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3" t="s">
        <v>39093</v>
      </c>
      <c r="B7" s="173" t="s">
        <v>5398</v>
      </c>
      <c r="C7" s="108">
        <v>5</v>
      </c>
      <c r="D7" s="106" t="s">
        <v>33408</v>
      </c>
      <c r="E7" s="109"/>
      <c r="F7" s="110"/>
      <c r="G7" s="78">
        <f ca="1">IFERROR(NOW()-F7,"-")</f>
        <v>45948.361083796299</v>
      </c>
      <c r="H7" s="110"/>
      <c r="I7" s="106" t="str">
        <f>IFERROR(VLOOKUP(D7,DB!A:F,6,0),"")</f>
        <v>SCECO</v>
      </c>
      <c r="J7" s="105" t="str">
        <f>IFERROR(VLOOKUP(D7,DB!A:G,7,0),"")</f>
        <v>Dead</v>
      </c>
      <c r="K7" s="111" t="s">
        <v>39094</v>
      </c>
      <c r="L7" s="112" t="str">
        <f>IFERROR(VLOOKUP(D7,DB!A:I,9,0),"")</f>
        <v>Latis</v>
      </c>
    </row>
    <row r="8" spans="1:16383" ht="31.5" customHeight="1">
      <c r="A8" s="173" t="s">
        <v>39095</v>
      </c>
      <c r="B8" t="s">
        <v>5398</v>
      </c>
      <c r="C8" s="108">
        <v>1</v>
      </c>
      <c r="D8" s="106" t="s">
        <v>33735</v>
      </c>
      <c r="E8" s="109"/>
      <c r="F8" s="110"/>
      <c r="G8" s="78">
        <f ca="1">IFERROR(NOW()-F8,"-")</f>
        <v>45948.361083796299</v>
      </c>
      <c r="H8" s="110"/>
      <c r="I8" s="106" t="str">
        <f>IFERROR(VLOOKUP(D8,DB!A:F,6,0),"")</f>
        <v>SCECO</v>
      </c>
      <c r="J8" s="105" t="str">
        <f>IFERROR(VLOOKUP(D8,DB!A:G,7,0),"")</f>
        <v>Dead</v>
      </c>
      <c r="K8" s="111" t="s">
        <v>39096</v>
      </c>
      <c r="L8" s="112" t="str">
        <f>IFERROR(VLOOKUP(D8,DB!A:I,9,0),"")</f>
        <v>Latis</v>
      </c>
    </row>
    <row r="9" spans="1:16383" ht="31.5" customHeight="1">
      <c r="A9" s="107"/>
      <c r="B9" s="106" t="str">
        <f>IFERROR(VLOOKUP(D9,DB!A:K,11,0),"")</f>
        <v/>
      </c>
      <c r="C9" s="108"/>
      <c r="D9" s="106"/>
      <c r="E9" s="109"/>
      <c r="F9" s="110"/>
      <c r="G9" s="78">
        <f ca="1">IFERROR(NOW()-F9,"-")</f>
        <v>45948.361083796299</v>
      </c>
      <c r="H9" s="110"/>
      <c r="I9" s="106" t="str">
        <f>IFERROR(VLOOKUP(D9,DB!A:F,6,0),"")</f>
        <v/>
      </c>
      <c r="J9" s="105" t="str">
        <f>IFERROR(VLOOKUP(D9,DB!A:G,7,0),"")</f>
        <v/>
      </c>
      <c r="K9" s="111"/>
      <c r="L9" s="112" t="str">
        <f>IFERROR(VLOOKUP(D9,DB!A:I,9,0),"")</f>
        <v/>
      </c>
    </row>
    <row r="10" spans="1:16383" ht="31.5" customHeight="1">
      <c r="A10" s="174"/>
      <c r="B10" s="173"/>
      <c r="C10" s="108"/>
      <c r="D10" s="106"/>
      <c r="E10" s="109"/>
      <c r="F10" s="110"/>
      <c r="G10" s="78">
        <f ca="1">IFERROR(NOW()-F10,"-")</f>
        <v>45948.361083796299</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45948.361083796299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45948.361083796299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45948.361083796299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45948.361083796299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45948.361083796299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45948.361083796299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45948.361083796299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45948.361083796299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45948.361083796299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45948.361083796299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45948.361083796299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45948.361083796299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45948.361083796299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45948.361083796299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45948.361083796299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45948.361083796299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45948.361083796299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45948.361083796299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45948.361083796299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45948.361083796299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45948.361083796299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45948.361083796299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45948.361083796299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45948.361083796299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45948.361083796299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45948.361083796299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45948.361083796299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45948.361083796299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45948.361083796299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45948.361083796299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45948.361083796299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45948.361083796299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45948.361083796299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45948.361083796299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45948.361083796299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45948.361083796299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45948.361083796299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45948.361083796299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45948.361083796299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45948.361083796299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45948.361083796299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45948.361083796299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45948.361083796299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45948.361083796299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45948.361083796299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45948.361083796299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45948.361083796299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45948.361083796299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45948.361083796299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45948.361083796299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45948.361083796299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45948.361083796299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45948.361083796299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45948.361083796299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45948.361083796299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45948.361083796299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45948.361083796299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45948.361083796299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45948.361083796299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45948.361083796299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45948.361083796299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45948.361083796299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45948.361083796299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45948.361083796299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45948.361083796299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45948.361083796299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45948.361083796299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45948.361083796299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45948.361083796299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45948.361083796299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45948.361083796299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45948.361083796299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45948.361083796299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45948.361083796299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45948.361083796299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45948.361083796299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45948.361083796299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45948.361083796299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45948.361083796299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45948.361083796299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45948.361083796299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45948.361083796299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45948.361083796299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45948.361083796299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45948.361083796299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45948.361083796299</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45948.361083796299</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45948.361083796299</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45948.361083796299</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2025-10-18T05:40:01Z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